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4780" windowHeight="15720" activeTab="1"/>
  </bookViews>
  <sheets>
    <sheet name="Tesztek" sheetId="1" r:id="rId1"/>
    <sheet name="Bónuszok" sheetId="2" r:id="rId2"/>
  </sheets>
  <definedNames/>
  <calcPr fullCalcOnLoad="1"/>
</workbook>
</file>

<file path=xl/sharedStrings.xml><?xml version="1.0" encoding="utf-8"?>
<sst xmlns="http://schemas.openxmlformats.org/spreadsheetml/2006/main" count="52" uniqueCount="19">
  <si>
    <t>Célérték</t>
  </si>
  <si>
    <t>Kockák</t>
  </si>
  <si>
    <t>száma</t>
  </si>
  <si>
    <t>A</t>
  </si>
  <si>
    <t>kockái</t>
  </si>
  <si>
    <t>B kockái</t>
  </si>
  <si>
    <t>A nagyobbat dob, mint B</t>
  </si>
  <si>
    <t>Sikeres teszt dobás a kockák számának növelésével</t>
  </si>
  <si>
    <t>A (-2) nagyobbat dob, mint B</t>
  </si>
  <si>
    <t>A (-1) nagyobbat dob, mint B</t>
  </si>
  <si>
    <t>A (+1) nagyobbat dob, mint B</t>
  </si>
  <si>
    <t>A (+2) nagyobbat dob, mint B</t>
  </si>
  <si>
    <t>A (+3) nagyobbat dob, mint B</t>
  </si>
  <si>
    <t>bónuszai</t>
  </si>
  <si>
    <t>A (1 kockával) nagyobbat dob, mint B</t>
  </si>
  <si>
    <t>A (2 kockával) nagyobbat dob, mint B</t>
  </si>
  <si>
    <t>A (3 kockával) nagyobbat dob, mint B</t>
  </si>
  <si>
    <t>A (4 kockával) nagyobbat dob, mint B</t>
  </si>
  <si>
    <t>A (5 kockával) nagyobbat dob, mint B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</si>
</sst>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10">
    <font>
      <sz val="10"/>
      <name val="Arial"/>
      <family val="0"/>
    </font>
    <font>
      <sz val="8"/>
      <name val="Arial"/>
      <family val="0"/>
    </font>
    <font>
      <sz val="10"/>
      <color indexed="22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sz val="10"/>
      <color indexed="55"/>
      <name val="Arial"/>
      <family val="0"/>
    </font>
    <font>
      <sz val="14"/>
      <color indexed="9"/>
      <name val="Arial"/>
      <family val="2"/>
    </font>
    <font>
      <sz val="10"/>
      <color indexed="23"/>
      <name val="Arial"/>
      <family val="0"/>
    </font>
    <font>
      <b/>
      <sz val="5.25"/>
      <name val="Arial"/>
      <family val="0"/>
    </font>
    <font>
      <sz val="5.2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9" fontId="0" fillId="3" borderId="1" xfId="0" applyNumberFormat="1" applyFill="1" applyBorder="1" applyAlignment="1">
      <alignment/>
    </xf>
    <xf numFmtId="9" fontId="0" fillId="3" borderId="2" xfId="0" applyNumberFormat="1" applyFill="1" applyBorder="1" applyAlignment="1">
      <alignment/>
    </xf>
    <xf numFmtId="9" fontId="0" fillId="3" borderId="3" xfId="0" applyNumberFormat="1" applyFill="1" applyBorder="1" applyAlignment="1">
      <alignment/>
    </xf>
    <xf numFmtId="9" fontId="0" fillId="3" borderId="0" xfId="0" applyNumberFormat="1" applyFill="1" applyBorder="1" applyAlignment="1">
      <alignment/>
    </xf>
    <xf numFmtId="9" fontId="0" fillId="3" borderId="4" xfId="0" applyNumberFormat="1" applyFill="1" applyBorder="1" applyAlignment="1">
      <alignment/>
    </xf>
    <xf numFmtId="9" fontId="0" fillId="3" borderId="5" xfId="0" applyNumberFormat="1" applyFill="1" applyBorder="1" applyAlignment="1">
      <alignment/>
    </xf>
    <xf numFmtId="9" fontId="0" fillId="3" borderId="6" xfId="0" applyNumberFormat="1" applyFill="1" applyBorder="1" applyAlignment="1">
      <alignment/>
    </xf>
    <xf numFmtId="9" fontId="0" fillId="3" borderId="7" xfId="0" applyNumberFormat="1" applyFill="1" applyBorder="1" applyAlignment="1">
      <alignment/>
    </xf>
    <xf numFmtId="9" fontId="0" fillId="3" borderId="8" xfId="0" applyNumberFormat="1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5" xfId="0" applyFill="1" applyBorder="1" applyAlignment="1">
      <alignment/>
    </xf>
    <xf numFmtId="0" fontId="4" fillId="5" borderId="15" xfId="0" applyFont="1" applyFill="1" applyBorder="1" applyAlignment="1">
      <alignment/>
    </xf>
    <xf numFmtId="0" fontId="4" fillId="5" borderId="16" xfId="0" applyFont="1" applyFill="1" applyBorder="1" applyAlignment="1">
      <alignment/>
    </xf>
    <xf numFmtId="0" fontId="4" fillId="5" borderId="11" xfId="0" applyFont="1" applyFill="1" applyBorder="1" applyAlignment="1">
      <alignment/>
    </xf>
    <xf numFmtId="9" fontId="0" fillId="2" borderId="0" xfId="0" applyNumberFormat="1" applyFill="1" applyAlignment="1">
      <alignment/>
    </xf>
    <xf numFmtId="0" fontId="2" fillId="2" borderId="0" xfId="0" applyFont="1" applyFill="1" applyBorder="1" applyAlignment="1">
      <alignment/>
    </xf>
    <xf numFmtId="9" fontId="2" fillId="2" borderId="0" xfId="0" applyNumberFormat="1" applyFont="1" applyFill="1" applyBorder="1" applyAlignment="1">
      <alignment/>
    </xf>
    <xf numFmtId="9" fontId="2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4" fillId="5" borderId="12" xfId="0" applyFont="1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/>
    </xf>
    <xf numFmtId="0" fontId="0" fillId="6" borderId="21" xfId="0" applyFill="1" applyBorder="1" applyAlignment="1">
      <alignment/>
    </xf>
    <xf numFmtId="0" fontId="6" fillId="4" borderId="22" xfId="0" applyFont="1" applyFill="1" applyBorder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6" borderId="17" xfId="0" applyFill="1" applyBorder="1" applyAlignment="1">
      <alignment horizontal="right"/>
    </xf>
    <xf numFmtId="0" fontId="0" fillId="6" borderId="18" xfId="0" applyFill="1" applyBorder="1" applyAlignment="1">
      <alignment horizontal="right"/>
    </xf>
    <xf numFmtId="0" fontId="0" fillId="6" borderId="22" xfId="0" applyFill="1" applyBorder="1" applyAlignment="1">
      <alignment/>
    </xf>
    <xf numFmtId="0" fontId="0" fillId="6" borderId="13" xfId="0" applyFill="1" applyBorder="1" applyAlignment="1">
      <alignment horizontal="right"/>
    </xf>
    <xf numFmtId="0" fontId="0" fillId="6" borderId="14" xfId="0" applyFill="1" applyBorder="1" applyAlignment="1">
      <alignment horizontal="right"/>
    </xf>
    <xf numFmtId="0" fontId="0" fillId="6" borderId="9" xfId="0" applyFill="1" applyBorder="1" applyAlignment="1">
      <alignment/>
    </xf>
    <xf numFmtId="0" fontId="0" fillId="6" borderId="10" xfId="0" applyFill="1" applyBorder="1" applyAlignment="1">
      <alignment/>
    </xf>
    <xf numFmtId="0" fontId="0" fillId="4" borderId="9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6" borderId="19" xfId="0" applyFont="1" applyFill="1" applyBorder="1" applyAlignment="1">
      <alignment/>
    </xf>
    <xf numFmtId="0" fontId="0" fillId="6" borderId="20" xfId="0" applyFont="1" applyFill="1" applyBorder="1" applyAlignment="1">
      <alignment/>
    </xf>
    <xf numFmtId="0" fontId="0" fillId="6" borderId="21" xfId="0" applyFont="1" applyFill="1" applyBorder="1" applyAlignment="1">
      <alignment/>
    </xf>
    <xf numFmtId="0" fontId="0" fillId="6" borderId="15" xfId="0" applyFont="1" applyFill="1" applyBorder="1" applyAlignment="1">
      <alignment/>
    </xf>
    <xf numFmtId="9" fontId="0" fillId="3" borderId="0" xfId="0" applyNumberFormat="1" applyFont="1" applyFill="1" applyBorder="1" applyAlignment="1">
      <alignment/>
    </xf>
    <xf numFmtId="9" fontId="0" fillId="3" borderId="5" xfId="0" applyNumberFormat="1" applyFont="1" applyFill="1" applyBorder="1" applyAlignment="1">
      <alignment/>
    </xf>
    <xf numFmtId="0" fontId="0" fillId="6" borderId="17" xfId="0" applyFont="1" applyFill="1" applyBorder="1" applyAlignment="1">
      <alignment/>
    </xf>
    <xf numFmtId="0" fontId="0" fillId="6" borderId="17" xfId="0" applyFont="1" applyFill="1" applyBorder="1" applyAlignment="1">
      <alignment horizontal="right"/>
    </xf>
    <xf numFmtId="0" fontId="0" fillId="6" borderId="18" xfId="0" applyFont="1" applyFill="1" applyBorder="1" applyAlignment="1">
      <alignment horizontal="right"/>
    </xf>
    <xf numFmtId="9" fontId="0" fillId="3" borderId="7" xfId="0" applyNumberFormat="1" applyFont="1" applyFill="1" applyBorder="1" applyAlignment="1">
      <alignment/>
    </xf>
    <xf numFmtId="9" fontId="0" fillId="3" borderId="8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Sikeres teszt dobás valószínűsége a kockák számának növelésével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1d6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Tesztek!$C$4:$L$4</c:f>
              <c:numCache/>
            </c:numRef>
          </c:cat>
          <c:val>
            <c:numRef>
              <c:f>Tesztek!$C$5:$L$5</c:f>
              <c:numCache/>
            </c:numRef>
          </c:val>
          <c:smooth val="0"/>
        </c:ser>
        <c:ser>
          <c:idx val="1"/>
          <c:order val="1"/>
          <c:tx>
            <c:v>2d6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Tesztek!$C$4:$L$4</c:f>
              <c:numCache/>
            </c:numRef>
          </c:cat>
          <c:val>
            <c:numRef>
              <c:f>Tesztek!$C$6:$L$6</c:f>
              <c:numCache/>
            </c:numRef>
          </c:val>
          <c:smooth val="0"/>
        </c:ser>
        <c:ser>
          <c:idx val="2"/>
          <c:order val="2"/>
          <c:tx>
            <c:v>3d6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Tesztek!$C$4:$L$4</c:f>
              <c:numCache/>
            </c:numRef>
          </c:cat>
          <c:val>
            <c:numRef>
              <c:f>Tesztek!$C$7:$L$7</c:f>
              <c:numCache/>
            </c:numRef>
          </c:val>
          <c:smooth val="0"/>
        </c:ser>
        <c:ser>
          <c:idx val="3"/>
          <c:order val="3"/>
          <c:tx>
            <c:v>4d6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Tesztek!$C$4:$L$4</c:f>
              <c:numCache/>
            </c:numRef>
          </c:cat>
          <c:val>
            <c:numRef>
              <c:f>Tesztek!$C$8:$L$8</c:f>
              <c:numCache/>
            </c:numRef>
          </c:val>
          <c:smooth val="0"/>
        </c:ser>
        <c:ser>
          <c:idx val="4"/>
          <c:order val="4"/>
          <c:tx>
            <c:v>5d6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Tesztek!$C$4:$L$4</c:f>
              <c:numCache/>
            </c:numRef>
          </c:cat>
          <c:val>
            <c:numRef>
              <c:f>Tesztek!$C$9:$L$9</c:f>
              <c:numCache/>
            </c:numRef>
          </c:val>
          <c:smooth val="0"/>
        </c:ser>
        <c:axId val="46247503"/>
        <c:axId val="13574344"/>
      </c:lineChart>
      <c:catAx>
        <c:axId val="46247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Célérték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574344"/>
        <c:crosses val="autoZero"/>
        <c:auto val="1"/>
        <c:lblOffset val="100"/>
        <c:noMultiLvlLbl val="0"/>
      </c:catAx>
      <c:valAx>
        <c:axId val="1357434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Valószínűség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475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 nagyobbat dob, mint B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 1d6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Tesztek!$O$5:$O$9</c:f>
              <c:numCache/>
            </c:numRef>
          </c:val>
          <c:smooth val="0"/>
        </c:ser>
        <c:ser>
          <c:idx val="1"/>
          <c:order val="1"/>
          <c:tx>
            <c:v>B 2d6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Tesztek!$P$5:$P$9</c:f>
              <c:numCache/>
            </c:numRef>
          </c:val>
          <c:smooth val="0"/>
        </c:ser>
        <c:ser>
          <c:idx val="2"/>
          <c:order val="2"/>
          <c:tx>
            <c:v>B 3d6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Tesztek!$Q$5:$Q$9</c:f>
              <c:numCache/>
            </c:numRef>
          </c:val>
          <c:smooth val="0"/>
        </c:ser>
        <c:ser>
          <c:idx val="3"/>
          <c:order val="3"/>
          <c:tx>
            <c:v>B 4d6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Tesztek!$R$5:$R$9</c:f>
              <c:numCache/>
            </c:numRef>
          </c:val>
          <c:smooth val="0"/>
        </c:ser>
        <c:ser>
          <c:idx val="4"/>
          <c:order val="4"/>
          <c:tx>
            <c:v>B 5d6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Tesztek!$S$5:$S$9</c:f>
              <c:numCache/>
            </c:numRef>
          </c:val>
          <c:smooth val="0"/>
        </c:ser>
        <c:axId val="55060233"/>
        <c:axId val="25780050"/>
      </c:lineChart>
      <c:catAx>
        <c:axId val="55060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 kockáinak száma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780050"/>
        <c:crosses val="autoZero"/>
        <c:auto val="1"/>
        <c:lblOffset val="100"/>
        <c:noMultiLvlLbl val="0"/>
      </c:catAx>
      <c:valAx>
        <c:axId val="2578005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Valószínűség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602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 3 kockával nagyobbat dob, mint B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-2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Bónuszok!$J$23:$N$23</c:f>
              <c:numCache/>
            </c:numRef>
          </c:val>
          <c:smooth val="0"/>
        </c:ser>
        <c:ser>
          <c:idx val="1"/>
          <c:order val="1"/>
          <c:tx>
            <c:v>-1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Bónuszok!$J$24:$N$24</c:f>
              <c:numCache/>
            </c:numRef>
          </c:val>
          <c:smooth val="0"/>
        </c:ser>
        <c:ser>
          <c:idx val="2"/>
          <c:order val="2"/>
          <c:tx>
            <c:v>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Bónuszok!$J$25:$N$25</c:f>
              <c:numCache/>
            </c:numRef>
          </c:val>
          <c:smooth val="0"/>
        </c:ser>
        <c:ser>
          <c:idx val="3"/>
          <c:order val="3"/>
          <c:tx>
            <c:v>+1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Bónuszok!$J$26:$N$26</c:f>
              <c:numCache/>
            </c:numRef>
          </c:val>
          <c:smooth val="0"/>
        </c:ser>
        <c:ser>
          <c:idx val="4"/>
          <c:order val="4"/>
          <c:tx>
            <c:v>+2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Bónuszok!$J$27:$N$27</c:f>
              <c:numCache/>
            </c:numRef>
          </c:val>
          <c:smooth val="0"/>
        </c:ser>
        <c:axId val="30693859"/>
        <c:axId val="7809276"/>
      </c:lineChart>
      <c:catAx>
        <c:axId val="30693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B kockáinak száma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09276"/>
        <c:crosses val="autoZero"/>
        <c:auto val="1"/>
        <c:lblOffset val="100"/>
        <c:noMultiLvlLbl val="0"/>
      </c:catAx>
      <c:valAx>
        <c:axId val="780927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valószínűség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6938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9525</xdr:rowOff>
    </xdr:from>
    <xdr:to>
      <xdr:col>12</xdr:col>
      <xdr:colOff>409575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495300" y="1924050"/>
        <a:ext cx="55721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11</xdr:row>
      <xdr:rowOff>0</xdr:rowOff>
    </xdr:from>
    <xdr:to>
      <xdr:col>24</xdr:col>
      <xdr:colOff>628650</xdr:colOff>
      <xdr:row>33</xdr:row>
      <xdr:rowOff>114300</xdr:rowOff>
    </xdr:to>
    <xdr:graphicFrame>
      <xdr:nvGraphicFramePr>
        <xdr:cNvPr id="2" name="Chart 2"/>
        <xdr:cNvGraphicFramePr/>
      </xdr:nvGraphicFramePr>
      <xdr:xfrm>
        <a:off x="6419850" y="1914525"/>
        <a:ext cx="565785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400050</xdr:colOff>
      <xdr:row>1</xdr:row>
      <xdr:rowOff>38100</xdr:rowOff>
    </xdr:from>
    <xdr:to>
      <xdr:col>20</xdr:col>
      <xdr:colOff>619125</xdr:colOff>
      <xdr:row>21</xdr:row>
      <xdr:rowOff>161925</xdr:rowOff>
    </xdr:to>
    <xdr:graphicFrame>
      <xdr:nvGraphicFramePr>
        <xdr:cNvPr id="1" name="Chart 1"/>
        <xdr:cNvGraphicFramePr/>
      </xdr:nvGraphicFramePr>
      <xdr:xfrm>
        <a:off x="7400925" y="209550"/>
        <a:ext cx="47910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51"/>
  <sheetViews>
    <sheetView workbookViewId="0" topLeftCell="A1">
      <selection activeCell="H41" sqref="H41"/>
    </sheetView>
  </sheetViews>
  <sheetFormatPr defaultColWidth="11.421875" defaultRowHeight="12.75"/>
  <cols>
    <col min="1" max="2" width="7.421875" style="1" customWidth="1"/>
    <col min="3" max="12" width="7.00390625" style="1" customWidth="1"/>
    <col min="13" max="13" width="11.421875" style="1" customWidth="1"/>
    <col min="14" max="24" width="6.8515625" style="1" customWidth="1"/>
    <col min="25" max="16384" width="11.421875" style="1" customWidth="1"/>
  </cols>
  <sheetData>
    <row r="1" ht="13.5" thickBot="1"/>
    <row r="2" spans="2:19" ht="20.25" customHeight="1" thickBot="1">
      <c r="B2" s="35" t="s">
        <v>7</v>
      </c>
      <c r="C2" s="12"/>
      <c r="D2" s="12"/>
      <c r="E2" s="12"/>
      <c r="F2" s="12"/>
      <c r="G2" s="12"/>
      <c r="H2" s="12"/>
      <c r="I2" s="12"/>
      <c r="J2" s="12"/>
      <c r="K2" s="12"/>
      <c r="L2" s="13"/>
      <c r="N2" s="35" t="s">
        <v>6</v>
      </c>
      <c r="O2" s="12"/>
      <c r="P2" s="12"/>
      <c r="Q2" s="12"/>
      <c r="R2" s="12"/>
      <c r="S2" s="13"/>
    </row>
    <row r="3" spans="2:19" ht="13.5" thickBot="1">
      <c r="B3" s="20" t="s">
        <v>1</v>
      </c>
      <c r="C3" s="22" t="s">
        <v>0</v>
      </c>
      <c r="D3" s="14"/>
      <c r="E3" s="14"/>
      <c r="F3" s="14"/>
      <c r="G3" s="14"/>
      <c r="H3" s="14"/>
      <c r="I3" s="14"/>
      <c r="J3" s="14"/>
      <c r="K3" s="14"/>
      <c r="L3" s="15"/>
      <c r="N3" s="20" t="s">
        <v>3</v>
      </c>
      <c r="O3" s="22" t="s">
        <v>5</v>
      </c>
      <c r="P3" s="22"/>
      <c r="Q3" s="22"/>
      <c r="R3" s="22"/>
      <c r="S3" s="28"/>
    </row>
    <row r="4" spans="2:19" ht="13.5" thickBot="1">
      <c r="B4" s="21" t="s">
        <v>2</v>
      </c>
      <c r="C4" s="18">
        <v>1</v>
      </c>
      <c r="D4" s="18">
        <v>2</v>
      </c>
      <c r="E4" s="18">
        <v>3</v>
      </c>
      <c r="F4" s="18">
        <v>4</v>
      </c>
      <c r="G4" s="18">
        <v>5</v>
      </c>
      <c r="H4" s="18">
        <v>6</v>
      </c>
      <c r="I4" s="18">
        <v>7</v>
      </c>
      <c r="J4" s="18">
        <v>8</v>
      </c>
      <c r="K4" s="18">
        <v>9</v>
      </c>
      <c r="L4" s="19">
        <v>10</v>
      </c>
      <c r="N4" s="21" t="s">
        <v>4</v>
      </c>
      <c r="O4" s="32">
        <v>1</v>
      </c>
      <c r="P4" s="33">
        <v>2</v>
      </c>
      <c r="Q4" s="33">
        <v>3</v>
      </c>
      <c r="R4" s="33">
        <v>4</v>
      </c>
      <c r="S4" s="34">
        <v>5</v>
      </c>
    </row>
    <row r="5" spans="2:27" ht="12.75">
      <c r="B5" s="16">
        <v>1</v>
      </c>
      <c r="C5" s="3">
        <v>1</v>
      </c>
      <c r="D5" s="4">
        <f aca="true" t="shared" si="0" ref="D5:H7">1-D13/$I13</f>
        <v>0.8333333333333334</v>
      </c>
      <c r="E5" s="4">
        <f t="shared" si="0"/>
        <v>0.6666666666666667</v>
      </c>
      <c r="F5" s="4">
        <f t="shared" si="0"/>
        <v>0.5</v>
      </c>
      <c r="G5" s="4">
        <f t="shared" si="0"/>
        <v>0.33333333333333337</v>
      </c>
      <c r="H5" s="4">
        <f t="shared" si="0"/>
        <v>0.16666666666666663</v>
      </c>
      <c r="I5" s="4">
        <v>0</v>
      </c>
      <c r="J5" s="4">
        <v>0</v>
      </c>
      <c r="K5" s="4">
        <v>0</v>
      </c>
      <c r="L5" s="7">
        <v>0</v>
      </c>
      <c r="N5" s="29">
        <v>1</v>
      </c>
      <c r="O5" s="6">
        <f>X18</f>
        <v>0.41666666666666674</v>
      </c>
      <c r="P5" s="6">
        <f>X23</f>
        <v>0.25462962962962965</v>
      </c>
      <c r="Q5" s="6">
        <f>X28</f>
        <v>0.1736111111111111</v>
      </c>
      <c r="R5" s="6">
        <f>X33</f>
        <v>0.12590020576131686</v>
      </c>
      <c r="S5" s="8">
        <f>X38</f>
        <v>0.09484310699588477</v>
      </c>
      <c r="T5" s="23"/>
      <c r="U5" s="23"/>
      <c r="V5" s="23"/>
      <c r="W5" s="23"/>
      <c r="X5" s="23"/>
      <c r="AA5" s="23"/>
    </row>
    <row r="6" spans="2:27" ht="12.75">
      <c r="B6" s="16">
        <v>2</v>
      </c>
      <c r="C6" s="5">
        <v>1</v>
      </c>
      <c r="D6" s="6">
        <f t="shared" si="0"/>
        <v>0.9722222222222222</v>
      </c>
      <c r="E6" s="6">
        <f t="shared" si="0"/>
        <v>0.8888888888888888</v>
      </c>
      <c r="F6" s="6">
        <f t="shared" si="0"/>
        <v>0.75</v>
      </c>
      <c r="G6" s="6">
        <f t="shared" si="0"/>
        <v>0.5555555555555556</v>
      </c>
      <c r="H6" s="6">
        <f t="shared" si="0"/>
        <v>0.3055555555555556</v>
      </c>
      <c r="I6" s="6">
        <f>H5/6</f>
        <v>0.027777777777777773</v>
      </c>
      <c r="J6" s="6">
        <v>0</v>
      </c>
      <c r="K6" s="6">
        <v>0</v>
      </c>
      <c r="L6" s="8">
        <v>0</v>
      </c>
      <c r="N6" s="30">
        <v>2</v>
      </c>
      <c r="O6" s="6">
        <f>X19</f>
        <v>0.5833333333333334</v>
      </c>
      <c r="P6" s="6">
        <f>X24</f>
        <v>0.39737654320987653</v>
      </c>
      <c r="Q6" s="6">
        <f>X29</f>
        <v>0.2901234567901234</v>
      </c>
      <c r="R6" s="6">
        <f>X34</f>
        <v>0.22042181069958847</v>
      </c>
      <c r="S6" s="8">
        <f>X39</f>
        <v>0.17127486282578874</v>
      </c>
      <c r="T6" s="23"/>
      <c r="U6" s="23"/>
      <c r="V6" s="23"/>
      <c r="W6" s="23"/>
      <c r="X6" s="23"/>
      <c r="AA6" s="23"/>
    </row>
    <row r="7" spans="2:27" ht="12.75">
      <c r="B7" s="16">
        <v>3</v>
      </c>
      <c r="C7" s="5">
        <v>1</v>
      </c>
      <c r="D7" s="6">
        <f t="shared" si="0"/>
        <v>0.9953703703703703</v>
      </c>
      <c r="E7" s="6">
        <f t="shared" si="0"/>
        <v>0.962962962962963</v>
      </c>
      <c r="F7" s="6">
        <f t="shared" si="0"/>
        <v>0.875</v>
      </c>
      <c r="G7" s="6">
        <f t="shared" si="0"/>
        <v>0.7037037037037037</v>
      </c>
      <c r="H7" s="6">
        <f t="shared" si="0"/>
        <v>0.4212962962962963</v>
      </c>
      <c r="I7" s="6">
        <f>3*6/216</f>
        <v>0.08333333333333333</v>
      </c>
      <c r="J7" s="6">
        <f>I6/6</f>
        <v>0.0046296296296296285</v>
      </c>
      <c r="K7" s="6">
        <v>0</v>
      </c>
      <c r="L7" s="8">
        <v>0</v>
      </c>
      <c r="N7" s="30">
        <v>3</v>
      </c>
      <c r="O7" s="6">
        <f>X20</f>
        <v>0.673611111111111</v>
      </c>
      <c r="P7" s="6">
        <f>X25</f>
        <v>0.4948559670781893</v>
      </c>
      <c r="Q7" s="6">
        <f>X30</f>
        <v>0.38082990397805205</v>
      </c>
      <c r="R7" s="6">
        <f>X35</f>
        <v>0.300715163465935</v>
      </c>
      <c r="S7" s="8">
        <f>X40</f>
        <v>0.23998521090534983</v>
      </c>
      <c r="T7" s="23"/>
      <c r="U7" s="23"/>
      <c r="V7" s="23"/>
      <c r="W7" s="23"/>
      <c r="X7" s="23"/>
      <c r="AA7" s="23"/>
    </row>
    <row r="8" spans="2:27" ht="12.75">
      <c r="B8" s="16">
        <v>4</v>
      </c>
      <c r="C8" s="5">
        <v>1</v>
      </c>
      <c r="D8" s="6">
        <f aca="true" t="shared" si="1" ref="D8:H9">1-D16/$I16</f>
        <v>0.9992283950617284</v>
      </c>
      <c r="E8" s="6">
        <f t="shared" si="1"/>
        <v>0.9876543209876543</v>
      </c>
      <c r="F8" s="6">
        <f t="shared" si="1"/>
        <v>0.9375</v>
      </c>
      <c r="G8" s="6">
        <f t="shared" si="1"/>
        <v>0.8024691358024691</v>
      </c>
      <c r="H8" s="6">
        <f t="shared" si="1"/>
        <v>0.5177469135802469</v>
      </c>
      <c r="I8" s="6">
        <f>216/1296</f>
        <v>0.16666666666666666</v>
      </c>
      <c r="J8" s="6">
        <f>4/216</f>
        <v>0.018518518518518517</v>
      </c>
      <c r="K8" s="6">
        <f>J7/6</f>
        <v>0.0007716049382716048</v>
      </c>
      <c r="L8" s="8">
        <v>0</v>
      </c>
      <c r="N8" s="30">
        <v>4</v>
      </c>
      <c r="O8" s="6">
        <f>X21</f>
        <v>0.7352109053497943</v>
      </c>
      <c r="P8" s="6">
        <f>X26</f>
        <v>0.5725522976680384</v>
      </c>
      <c r="Q8" s="6">
        <f>X31</f>
        <v>0.460562414266118</v>
      </c>
      <c r="R8" s="6">
        <f>X36</f>
        <v>0.3762645747599452</v>
      </c>
      <c r="S8" s="8">
        <f>X41</f>
        <v>0.30770297099654526</v>
      </c>
      <c r="T8" s="23"/>
      <c r="U8" s="23"/>
      <c r="V8" s="23"/>
      <c r="W8" s="23"/>
      <c r="X8" s="23"/>
      <c r="AA8" s="23"/>
    </row>
    <row r="9" spans="2:27" ht="13.5" thickBot="1">
      <c r="B9" s="17">
        <v>5</v>
      </c>
      <c r="C9" s="9">
        <v>1</v>
      </c>
      <c r="D9" s="10">
        <f t="shared" si="1"/>
        <v>0.9998713991769548</v>
      </c>
      <c r="E9" s="10">
        <f t="shared" si="1"/>
        <v>0.9958847736625515</v>
      </c>
      <c r="F9" s="10">
        <f t="shared" si="1"/>
        <v>0.96875</v>
      </c>
      <c r="G9" s="10">
        <f t="shared" si="1"/>
        <v>0.868312757201646</v>
      </c>
      <c r="H9" s="10">
        <f t="shared" si="1"/>
        <v>0.5981224279835391</v>
      </c>
      <c r="I9" s="10">
        <f>J9*6</f>
        <v>0.2777777777777778</v>
      </c>
      <c r="J9" s="10">
        <f>360/7776</f>
        <v>0.046296296296296294</v>
      </c>
      <c r="K9" s="10">
        <f>5/216/6</f>
        <v>0.0038580246913580245</v>
      </c>
      <c r="L9" s="11">
        <f>K8/6</f>
        <v>0.00012860082304526747</v>
      </c>
      <c r="N9" s="31">
        <v>5</v>
      </c>
      <c r="O9" s="10">
        <f>X22</f>
        <v>0.7847865226337448</v>
      </c>
      <c r="P9" s="10">
        <f>X27</f>
        <v>0.6421289151806127</v>
      </c>
      <c r="Q9" s="10">
        <f>X32</f>
        <v>0.5373103137860082</v>
      </c>
      <c r="R9" s="10">
        <f>X37</f>
        <v>0.45288228579230805</v>
      </c>
      <c r="S9" s="11">
        <f>X42</f>
        <v>0.37906901868575255</v>
      </c>
      <c r="T9" s="23"/>
      <c r="U9" s="23"/>
      <c r="V9" s="23"/>
      <c r="W9" s="23"/>
      <c r="X9" s="23"/>
      <c r="AA9" s="23"/>
    </row>
    <row r="10" spans="2:24" s="2" customFormat="1" ht="12.75"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4:23" s="2" customFormat="1" ht="12.75">
      <c r="N11" s="2">
        <v>1</v>
      </c>
      <c r="O11" s="2">
        <v>2</v>
      </c>
      <c r="P11" s="2">
        <v>3</v>
      </c>
      <c r="Q11" s="2">
        <v>4</v>
      </c>
      <c r="R11" s="2">
        <v>5</v>
      </c>
      <c r="S11" s="2">
        <v>6</v>
      </c>
      <c r="T11" s="2">
        <v>7</v>
      </c>
      <c r="U11" s="2">
        <v>8</v>
      </c>
      <c r="V11" s="2">
        <v>9</v>
      </c>
      <c r="W11" s="2">
        <v>10</v>
      </c>
    </row>
    <row r="12" spans="1:28" s="27" customFormat="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>
        <v>1</v>
      </c>
      <c r="N12" s="26">
        <f aca="true" t="shared" si="2" ref="N12:T16">C5-D5</f>
        <v>0.16666666666666663</v>
      </c>
      <c r="O12" s="26">
        <f t="shared" si="2"/>
        <v>0.16666666666666663</v>
      </c>
      <c r="P12" s="26">
        <f t="shared" si="2"/>
        <v>0.16666666666666674</v>
      </c>
      <c r="Q12" s="26">
        <f t="shared" si="2"/>
        <v>0.16666666666666663</v>
      </c>
      <c r="R12" s="26">
        <f t="shared" si="2"/>
        <v>0.16666666666666674</v>
      </c>
      <c r="S12" s="26">
        <f t="shared" si="2"/>
        <v>0.16666666666666663</v>
      </c>
      <c r="T12" s="26">
        <f t="shared" si="2"/>
        <v>0</v>
      </c>
      <c r="U12" s="26">
        <f>J5-K5</f>
        <v>0</v>
      </c>
      <c r="V12" s="26">
        <f aca="true" t="shared" si="3" ref="V12:W16">K5-L5</f>
        <v>0</v>
      </c>
      <c r="W12" s="26">
        <f t="shared" si="3"/>
        <v>0</v>
      </c>
      <c r="X12" s="26">
        <f>SUM(N12:W12)</f>
        <v>1</v>
      </c>
      <c r="Y12" s="2"/>
      <c r="Z12" s="36"/>
      <c r="AA12" s="36"/>
      <c r="AB12" s="2"/>
    </row>
    <row r="13" spans="1:28" s="27" customFormat="1" ht="12.75">
      <c r="A13" s="2"/>
      <c r="B13" s="2"/>
      <c r="C13" s="2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/>
      <c r="K13" s="2"/>
      <c r="L13" s="2"/>
      <c r="M13" s="2">
        <v>2</v>
      </c>
      <c r="N13" s="26">
        <f t="shared" si="2"/>
        <v>0.02777777777777779</v>
      </c>
      <c r="O13" s="26">
        <f t="shared" si="2"/>
        <v>0.08333333333333337</v>
      </c>
      <c r="P13" s="26">
        <f t="shared" si="2"/>
        <v>0.13888888888888884</v>
      </c>
      <c r="Q13" s="26">
        <f t="shared" si="2"/>
        <v>0.19444444444444442</v>
      </c>
      <c r="R13" s="26">
        <f t="shared" si="2"/>
        <v>0.25</v>
      </c>
      <c r="S13" s="26">
        <f t="shared" si="2"/>
        <v>0.2777777777777778</v>
      </c>
      <c r="T13" s="26">
        <f t="shared" si="2"/>
        <v>0.027777777777777773</v>
      </c>
      <c r="U13" s="26">
        <f>J6-K6</f>
        <v>0</v>
      </c>
      <c r="V13" s="26">
        <f t="shared" si="3"/>
        <v>0</v>
      </c>
      <c r="W13" s="26">
        <f t="shared" si="3"/>
        <v>0</v>
      </c>
      <c r="X13" s="26">
        <f>SUM(N13:W13)</f>
        <v>1</v>
      </c>
      <c r="Y13" s="2"/>
      <c r="Z13" s="36"/>
      <c r="AA13" s="36"/>
      <c r="AB13" s="2"/>
    </row>
    <row r="14" spans="1:28" s="27" customFormat="1" ht="12.75">
      <c r="A14" s="2"/>
      <c r="B14" s="2"/>
      <c r="C14" s="2"/>
      <c r="D14" s="2">
        <v>1</v>
      </c>
      <c r="E14" s="2">
        <f>E13*2</f>
        <v>4</v>
      </c>
      <c r="F14" s="2">
        <f>3*F13</f>
        <v>9</v>
      </c>
      <c r="G14" s="2">
        <f>4*G13</f>
        <v>16</v>
      </c>
      <c r="H14" s="2">
        <f>5*H13</f>
        <v>25</v>
      </c>
      <c r="I14" s="2">
        <f>6*I13</f>
        <v>36</v>
      </c>
      <c r="J14" s="2"/>
      <c r="K14" s="2"/>
      <c r="L14" s="2"/>
      <c r="M14" s="2">
        <v>3</v>
      </c>
      <c r="N14" s="26">
        <f t="shared" si="2"/>
        <v>0.00462962962962965</v>
      </c>
      <c r="O14" s="26">
        <f t="shared" si="2"/>
        <v>0.03240740740740733</v>
      </c>
      <c r="P14" s="26">
        <f t="shared" si="2"/>
        <v>0.08796296296296302</v>
      </c>
      <c r="Q14" s="26">
        <f t="shared" si="2"/>
        <v>0.17129629629629628</v>
      </c>
      <c r="R14" s="26">
        <f t="shared" si="2"/>
        <v>0.28240740740740744</v>
      </c>
      <c r="S14" s="26">
        <f t="shared" si="2"/>
        <v>0.33796296296296297</v>
      </c>
      <c r="T14" s="26">
        <f t="shared" si="2"/>
        <v>0.0787037037037037</v>
      </c>
      <c r="U14" s="26">
        <f>J7-K7</f>
        <v>0.0046296296296296285</v>
      </c>
      <c r="V14" s="26">
        <f t="shared" si="3"/>
        <v>0</v>
      </c>
      <c r="W14" s="26">
        <f t="shared" si="3"/>
        <v>0</v>
      </c>
      <c r="X14" s="26">
        <f>SUM(N14:W14)</f>
        <v>1</v>
      </c>
      <c r="Y14" s="2"/>
      <c r="Z14" s="36"/>
      <c r="AA14" s="36"/>
      <c r="AB14" s="2"/>
    </row>
    <row r="15" spans="1:28" s="27" customFormat="1" ht="12.75">
      <c r="A15" s="2"/>
      <c r="B15" s="2"/>
      <c r="C15" s="2"/>
      <c r="D15" s="2">
        <v>1</v>
      </c>
      <c r="E15" s="2">
        <f>E14*2</f>
        <v>8</v>
      </c>
      <c r="F15" s="2">
        <f>3*F14</f>
        <v>27</v>
      </c>
      <c r="G15" s="2">
        <f>4*G14</f>
        <v>64</v>
      </c>
      <c r="H15" s="2">
        <f>5*H14</f>
        <v>125</v>
      </c>
      <c r="I15" s="2">
        <f>6*I14</f>
        <v>216</v>
      </c>
      <c r="J15" s="2"/>
      <c r="K15" s="2"/>
      <c r="L15" s="2"/>
      <c r="M15" s="2">
        <v>4</v>
      </c>
      <c r="N15" s="26">
        <f t="shared" si="2"/>
        <v>0.0007716049382715529</v>
      </c>
      <c r="O15" s="26">
        <f t="shared" si="2"/>
        <v>0.011574074074074181</v>
      </c>
      <c r="P15" s="26">
        <f t="shared" si="2"/>
        <v>0.050154320987654266</v>
      </c>
      <c r="Q15" s="26">
        <f t="shared" si="2"/>
        <v>0.13503086419753085</v>
      </c>
      <c r="R15" s="26">
        <f t="shared" si="2"/>
        <v>0.2847222222222222</v>
      </c>
      <c r="S15" s="26">
        <f t="shared" si="2"/>
        <v>0.3510802469135803</v>
      </c>
      <c r="T15" s="26">
        <f t="shared" si="2"/>
        <v>0.14814814814814814</v>
      </c>
      <c r="U15" s="26">
        <f>J8-K8</f>
        <v>0.017746913580246913</v>
      </c>
      <c r="V15" s="26">
        <f t="shared" si="3"/>
        <v>0.0007716049382716048</v>
      </c>
      <c r="W15" s="26">
        <f t="shared" si="3"/>
        <v>0</v>
      </c>
      <c r="X15" s="26">
        <f>SUM(N15:W15)</f>
        <v>1</v>
      </c>
      <c r="Y15" s="2"/>
      <c r="Z15" s="36"/>
      <c r="AA15" s="36"/>
      <c r="AB15" s="2"/>
    </row>
    <row r="16" spans="1:28" s="27" customFormat="1" ht="12.75">
      <c r="A16" s="2"/>
      <c r="B16" s="2"/>
      <c r="C16" s="2"/>
      <c r="D16" s="2">
        <v>1</v>
      </c>
      <c r="E16" s="2">
        <f>E15*2</f>
        <v>16</v>
      </c>
      <c r="F16" s="2">
        <f>3*F15</f>
        <v>81</v>
      </c>
      <c r="G16" s="2">
        <f>4*G15</f>
        <v>256</v>
      </c>
      <c r="H16" s="2">
        <f>5*H15</f>
        <v>625</v>
      </c>
      <c r="I16" s="2">
        <f>6*I15</f>
        <v>1296</v>
      </c>
      <c r="J16" s="2"/>
      <c r="K16" s="2"/>
      <c r="L16" s="2"/>
      <c r="M16" s="2">
        <v>5</v>
      </c>
      <c r="N16" s="26">
        <f t="shared" si="2"/>
        <v>0.0001286008230452218</v>
      </c>
      <c r="O16" s="26">
        <f t="shared" si="2"/>
        <v>0.003986625514403319</v>
      </c>
      <c r="P16" s="26">
        <f t="shared" si="2"/>
        <v>0.02713477366255146</v>
      </c>
      <c r="Q16" s="26">
        <f t="shared" si="2"/>
        <v>0.10043724279835398</v>
      </c>
      <c r="R16" s="26">
        <f t="shared" si="2"/>
        <v>0.27019032921810693</v>
      </c>
      <c r="S16" s="26">
        <f t="shared" si="2"/>
        <v>0.3203446502057613</v>
      </c>
      <c r="T16" s="26">
        <f t="shared" si="2"/>
        <v>0.2314814814814815</v>
      </c>
      <c r="U16" s="26">
        <f>J9-K9</f>
        <v>0.042438271604938266</v>
      </c>
      <c r="V16" s="26">
        <f t="shared" si="3"/>
        <v>0.003729423868312757</v>
      </c>
      <c r="W16" s="26">
        <f t="shared" si="3"/>
        <v>0.00012860082304526747</v>
      </c>
      <c r="X16" s="26">
        <f>SUM(N16:W16)</f>
        <v>1</v>
      </c>
      <c r="Y16" s="2"/>
      <c r="Z16" s="36"/>
      <c r="AA16" s="36"/>
      <c r="AB16" s="2"/>
    </row>
    <row r="17" spans="1:28" s="27" customFormat="1" ht="12.75">
      <c r="A17" s="2"/>
      <c r="B17" s="2"/>
      <c r="C17" s="2"/>
      <c r="D17" s="2">
        <v>1</v>
      </c>
      <c r="E17" s="2">
        <f>E16*2</f>
        <v>32</v>
      </c>
      <c r="F17" s="2">
        <f>3*F16</f>
        <v>243</v>
      </c>
      <c r="G17" s="2">
        <f>4*G16</f>
        <v>1024</v>
      </c>
      <c r="H17" s="2">
        <f>5*H16</f>
        <v>3125</v>
      </c>
      <c r="I17" s="2">
        <f>6*I16</f>
        <v>7776</v>
      </c>
      <c r="J17" s="2"/>
      <c r="K17" s="2"/>
      <c r="L17" s="2"/>
      <c r="M17" s="2"/>
      <c r="N17" s="26"/>
      <c r="O17" s="26"/>
      <c r="P17" s="26"/>
      <c r="Q17" s="26"/>
      <c r="R17" s="26"/>
      <c r="S17" s="26"/>
      <c r="T17" s="26"/>
      <c r="U17" s="26"/>
      <c r="V17" s="2"/>
      <c r="W17" s="2"/>
      <c r="X17" s="2"/>
      <c r="Y17" s="2"/>
      <c r="Z17" s="36"/>
      <c r="AA17" s="36"/>
      <c r="AB17" s="2"/>
    </row>
    <row r="18" spans="1:28" s="27" customFormat="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>
        <v>1</v>
      </c>
      <c r="N18" s="26">
        <f aca="true" t="shared" si="4" ref="N18:W21">N$12*D5</f>
        <v>0.13888888888888887</v>
      </c>
      <c r="O18" s="26">
        <f t="shared" si="4"/>
        <v>0.1111111111111111</v>
      </c>
      <c r="P18" s="26">
        <f t="shared" si="4"/>
        <v>0.08333333333333337</v>
      </c>
      <c r="Q18" s="26">
        <f t="shared" si="4"/>
        <v>0.05555555555555555</v>
      </c>
      <c r="R18" s="26">
        <f t="shared" si="4"/>
        <v>0.027777777777777783</v>
      </c>
      <c r="S18" s="26">
        <f t="shared" si="4"/>
        <v>0</v>
      </c>
      <c r="T18" s="26">
        <f t="shared" si="4"/>
        <v>0</v>
      </c>
      <c r="U18" s="26">
        <f t="shared" si="4"/>
        <v>0</v>
      </c>
      <c r="V18" s="26">
        <f t="shared" si="4"/>
        <v>0</v>
      </c>
      <c r="W18" s="26">
        <f t="shared" si="4"/>
        <v>0</v>
      </c>
      <c r="X18" s="26">
        <f>SUM(N18:W18)</f>
        <v>0.41666666666666674</v>
      </c>
      <c r="Y18" s="2"/>
      <c r="Z18" s="36"/>
      <c r="AA18" s="36"/>
      <c r="AB18" s="2"/>
    </row>
    <row r="19" spans="1:28" s="27" customFormat="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6">
        <f t="shared" si="4"/>
        <v>0.162037037037037</v>
      </c>
      <c r="O19" s="26">
        <f t="shared" si="4"/>
        <v>0.1481481481481481</v>
      </c>
      <c r="P19" s="26">
        <f t="shared" si="4"/>
        <v>0.12500000000000006</v>
      </c>
      <c r="Q19" s="26">
        <f t="shared" si="4"/>
        <v>0.09259259259259257</v>
      </c>
      <c r="R19" s="26">
        <f t="shared" si="4"/>
        <v>0.05092592592592595</v>
      </c>
      <c r="S19" s="26">
        <f t="shared" si="4"/>
        <v>0.004629629629629628</v>
      </c>
      <c r="T19" s="26">
        <f t="shared" si="4"/>
        <v>0</v>
      </c>
      <c r="U19" s="26">
        <f t="shared" si="4"/>
        <v>0</v>
      </c>
      <c r="V19" s="26">
        <f t="shared" si="4"/>
        <v>0</v>
      </c>
      <c r="W19" s="26">
        <f t="shared" si="4"/>
        <v>0</v>
      </c>
      <c r="X19" s="26">
        <f aca="true" t="shared" si="5" ref="X19:X27">SUM(N19:W19)</f>
        <v>0.5833333333333334</v>
      </c>
      <c r="Y19" s="2"/>
      <c r="Z19" s="36"/>
      <c r="AA19" s="36"/>
      <c r="AB19" s="2"/>
    </row>
    <row r="20" spans="1:28" s="27" customFormat="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6">
        <f t="shared" si="4"/>
        <v>0.16589506172839502</v>
      </c>
      <c r="O20" s="26">
        <f t="shared" si="4"/>
        <v>0.1604938271604938</v>
      </c>
      <c r="P20" s="26">
        <f t="shared" si="4"/>
        <v>0.1458333333333334</v>
      </c>
      <c r="Q20" s="26">
        <f t="shared" si="4"/>
        <v>0.11728395061728393</v>
      </c>
      <c r="R20" s="26">
        <f t="shared" si="4"/>
        <v>0.07021604938271608</v>
      </c>
      <c r="S20" s="26">
        <f t="shared" si="4"/>
        <v>0.013888888888888885</v>
      </c>
      <c r="T20" s="26">
        <f t="shared" si="4"/>
        <v>0</v>
      </c>
      <c r="U20" s="26">
        <f t="shared" si="4"/>
        <v>0</v>
      </c>
      <c r="V20" s="26">
        <f t="shared" si="4"/>
        <v>0</v>
      </c>
      <c r="W20" s="26">
        <f t="shared" si="4"/>
        <v>0</v>
      </c>
      <c r="X20" s="26">
        <f t="shared" si="5"/>
        <v>0.673611111111111</v>
      </c>
      <c r="Y20" s="2"/>
      <c r="Z20" s="36"/>
      <c r="AA20" s="36"/>
      <c r="AB20" s="2"/>
    </row>
    <row r="21" spans="1:28" s="27" customFormat="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6">
        <f t="shared" si="4"/>
        <v>0.16653806584362138</v>
      </c>
      <c r="O21" s="26">
        <f t="shared" si="4"/>
        <v>0.16460905349794233</v>
      </c>
      <c r="P21" s="26">
        <f t="shared" si="4"/>
        <v>0.15625000000000006</v>
      </c>
      <c r="Q21" s="26">
        <f t="shared" si="4"/>
        <v>0.13374485596707816</v>
      </c>
      <c r="R21" s="26">
        <f t="shared" si="4"/>
        <v>0.08629115226337453</v>
      </c>
      <c r="S21" s="26">
        <f t="shared" si="4"/>
        <v>0.02777777777777777</v>
      </c>
      <c r="T21" s="26">
        <f t="shared" si="4"/>
        <v>0</v>
      </c>
      <c r="U21" s="26">
        <f t="shared" si="4"/>
        <v>0</v>
      </c>
      <c r="V21" s="26">
        <f t="shared" si="4"/>
        <v>0</v>
      </c>
      <c r="W21" s="26">
        <f t="shared" si="4"/>
        <v>0</v>
      </c>
      <c r="X21" s="26">
        <f t="shared" si="5"/>
        <v>0.7352109053497943</v>
      </c>
      <c r="Y21" s="2"/>
      <c r="Z21" s="36"/>
      <c r="AA21" s="36"/>
      <c r="AB21" s="2"/>
    </row>
    <row r="22" spans="1:28" s="27" customFormat="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6">
        <f aca="true" t="shared" si="6" ref="N22:V22">N$12*D9</f>
        <v>0.1666452331961591</v>
      </c>
      <c r="O22" s="26">
        <f t="shared" si="6"/>
        <v>0.1659807956104252</v>
      </c>
      <c r="P22" s="26">
        <f t="shared" si="6"/>
        <v>0.1614583333333334</v>
      </c>
      <c r="Q22" s="26">
        <f t="shared" si="6"/>
        <v>0.14471879286694098</v>
      </c>
      <c r="R22" s="26">
        <f t="shared" si="6"/>
        <v>0.09968707133058989</v>
      </c>
      <c r="S22" s="26">
        <f t="shared" si="6"/>
        <v>0.04629629629629629</v>
      </c>
      <c r="T22" s="26">
        <f t="shared" si="6"/>
        <v>0</v>
      </c>
      <c r="U22" s="26">
        <f t="shared" si="6"/>
        <v>0</v>
      </c>
      <c r="V22" s="26">
        <f t="shared" si="6"/>
        <v>0</v>
      </c>
      <c r="W22" s="26">
        <f>W$12*M9</f>
        <v>0</v>
      </c>
      <c r="X22" s="26">
        <f t="shared" si="5"/>
        <v>0.7847865226337448</v>
      </c>
      <c r="Y22" s="2"/>
      <c r="Z22" s="36"/>
      <c r="AA22" s="36"/>
      <c r="AB22" s="2"/>
    </row>
    <row r="23" spans="1:28" s="27" customFormat="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>
        <v>2</v>
      </c>
      <c r="N23" s="26">
        <f aca="true" t="shared" si="7" ref="N23:W27">N$13*D5</f>
        <v>0.02314814814814816</v>
      </c>
      <c r="O23" s="26">
        <f t="shared" si="7"/>
        <v>0.05555555555555559</v>
      </c>
      <c r="P23" s="26">
        <f t="shared" si="7"/>
        <v>0.06944444444444442</v>
      </c>
      <c r="Q23" s="26">
        <f t="shared" si="7"/>
        <v>0.06481481481481481</v>
      </c>
      <c r="R23" s="26">
        <f t="shared" si="7"/>
        <v>0.04166666666666666</v>
      </c>
      <c r="S23" s="26">
        <f t="shared" si="7"/>
        <v>0</v>
      </c>
      <c r="T23" s="26">
        <f t="shared" si="7"/>
        <v>0</v>
      </c>
      <c r="U23" s="26">
        <f t="shared" si="7"/>
        <v>0</v>
      </c>
      <c r="V23" s="26">
        <f t="shared" si="7"/>
        <v>0</v>
      </c>
      <c r="W23" s="26">
        <f t="shared" si="7"/>
        <v>0</v>
      </c>
      <c r="X23" s="26">
        <f>SUM(N23:W23)</f>
        <v>0.25462962962962965</v>
      </c>
      <c r="Y23" s="2"/>
      <c r="Z23" s="36"/>
      <c r="AA23" s="36"/>
      <c r="AB23" s="2"/>
    </row>
    <row r="24" spans="1:28" s="27" customFormat="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6">
        <f t="shared" si="7"/>
        <v>0.027006172839506185</v>
      </c>
      <c r="O24" s="26">
        <f t="shared" si="7"/>
        <v>0.0740740740740741</v>
      </c>
      <c r="P24" s="26">
        <f t="shared" si="7"/>
        <v>0.10416666666666663</v>
      </c>
      <c r="Q24" s="26">
        <f t="shared" si="7"/>
        <v>0.10802469135802469</v>
      </c>
      <c r="R24" s="26">
        <f t="shared" si="7"/>
        <v>0.0763888888888889</v>
      </c>
      <c r="S24" s="26">
        <f t="shared" si="7"/>
        <v>0.007716049382716048</v>
      </c>
      <c r="T24" s="26">
        <f t="shared" si="7"/>
        <v>0</v>
      </c>
      <c r="U24" s="26">
        <f t="shared" si="7"/>
        <v>0</v>
      </c>
      <c r="V24" s="26">
        <f t="shared" si="7"/>
        <v>0</v>
      </c>
      <c r="W24" s="26">
        <f t="shared" si="7"/>
        <v>0</v>
      </c>
      <c r="X24" s="26">
        <f t="shared" si="5"/>
        <v>0.39737654320987653</v>
      </c>
      <c r="Y24" s="2"/>
      <c r="Z24" s="36"/>
      <c r="AA24" s="36"/>
      <c r="AB24" s="2"/>
    </row>
    <row r="25" spans="1:28" s="27" customFormat="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6">
        <f t="shared" si="7"/>
        <v>0.027649176954732523</v>
      </c>
      <c r="O25" s="26">
        <f t="shared" si="7"/>
        <v>0.08024691358024695</v>
      </c>
      <c r="P25" s="26">
        <f t="shared" si="7"/>
        <v>0.12152777777777773</v>
      </c>
      <c r="Q25" s="26">
        <f t="shared" si="7"/>
        <v>0.1368312757201646</v>
      </c>
      <c r="R25" s="26">
        <f t="shared" si="7"/>
        <v>0.10532407407407407</v>
      </c>
      <c r="S25" s="26">
        <f t="shared" si="7"/>
        <v>0.023148148148148147</v>
      </c>
      <c r="T25" s="26">
        <f t="shared" si="7"/>
        <v>0.00012860082304526745</v>
      </c>
      <c r="U25" s="26">
        <f t="shared" si="7"/>
        <v>0</v>
      </c>
      <c r="V25" s="26">
        <f t="shared" si="7"/>
        <v>0</v>
      </c>
      <c r="W25" s="26">
        <f t="shared" si="7"/>
        <v>0</v>
      </c>
      <c r="X25" s="26">
        <f t="shared" si="5"/>
        <v>0.4948559670781893</v>
      </c>
      <c r="Y25" s="2"/>
      <c r="Z25" s="36"/>
      <c r="AA25" s="36"/>
      <c r="AB25" s="2"/>
    </row>
    <row r="26" spans="1:28" s="27" customFormat="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6">
        <f t="shared" si="7"/>
        <v>0.027756344307270246</v>
      </c>
      <c r="O26" s="26">
        <f t="shared" si="7"/>
        <v>0.08230452674897122</v>
      </c>
      <c r="P26" s="26">
        <f t="shared" si="7"/>
        <v>0.1302083333333333</v>
      </c>
      <c r="Q26" s="26">
        <f t="shared" si="7"/>
        <v>0.15603566529492455</v>
      </c>
      <c r="R26" s="26">
        <f t="shared" si="7"/>
        <v>0.12943672839506173</v>
      </c>
      <c r="S26" s="26">
        <f t="shared" si="7"/>
        <v>0.046296296296296294</v>
      </c>
      <c r="T26" s="26">
        <f t="shared" si="7"/>
        <v>0.0005144032921810698</v>
      </c>
      <c r="U26" s="26">
        <f t="shared" si="7"/>
        <v>0</v>
      </c>
      <c r="V26" s="26">
        <f t="shared" si="7"/>
        <v>0</v>
      </c>
      <c r="W26" s="26">
        <f t="shared" si="7"/>
        <v>0</v>
      </c>
      <c r="X26" s="26">
        <f t="shared" si="5"/>
        <v>0.5725522976680384</v>
      </c>
      <c r="Y26" s="2"/>
      <c r="Z26" s="36"/>
      <c r="AA26" s="36"/>
      <c r="AB26" s="2"/>
    </row>
    <row r="27" spans="1:28" s="27" customFormat="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6">
        <f t="shared" si="7"/>
        <v>0.027774205532693202</v>
      </c>
      <c r="O27" s="26">
        <f t="shared" si="7"/>
        <v>0.08299039780521265</v>
      </c>
      <c r="P27" s="26">
        <f t="shared" si="7"/>
        <v>0.13454861111111105</v>
      </c>
      <c r="Q27" s="26">
        <f t="shared" si="7"/>
        <v>0.1688385916780978</v>
      </c>
      <c r="R27" s="26">
        <f t="shared" si="7"/>
        <v>0.14953060699588477</v>
      </c>
      <c r="S27" s="26">
        <f t="shared" si="7"/>
        <v>0.0771604938271605</v>
      </c>
      <c r="T27" s="26">
        <f t="shared" si="7"/>
        <v>0.0012860082304526747</v>
      </c>
      <c r="U27" s="26">
        <f t="shared" si="7"/>
        <v>0</v>
      </c>
      <c r="V27" s="26">
        <f t="shared" si="7"/>
        <v>0</v>
      </c>
      <c r="W27" s="26">
        <f t="shared" si="7"/>
        <v>0</v>
      </c>
      <c r="X27" s="26">
        <f t="shared" si="5"/>
        <v>0.6421289151806127</v>
      </c>
      <c r="Y27" s="2"/>
      <c r="Z27" s="36"/>
      <c r="AA27" s="36"/>
      <c r="AB27" s="2"/>
    </row>
    <row r="28" spans="1:28" s="27" customFormat="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>
        <v>3</v>
      </c>
      <c r="N28" s="26">
        <f aca="true" t="shared" si="8" ref="N28:W32">N$14*D5</f>
        <v>0.003858024691358042</v>
      </c>
      <c r="O28" s="26">
        <f t="shared" si="8"/>
        <v>0.02160493827160489</v>
      </c>
      <c r="P28" s="26">
        <f t="shared" si="8"/>
        <v>0.04398148148148151</v>
      </c>
      <c r="Q28" s="26">
        <f t="shared" si="8"/>
        <v>0.05709876543209877</v>
      </c>
      <c r="R28" s="26">
        <f t="shared" si="8"/>
        <v>0.047067901234567895</v>
      </c>
      <c r="S28" s="26">
        <f t="shared" si="8"/>
        <v>0</v>
      </c>
      <c r="T28" s="26">
        <f t="shared" si="8"/>
        <v>0</v>
      </c>
      <c r="U28" s="26">
        <f t="shared" si="8"/>
        <v>0</v>
      </c>
      <c r="V28" s="26">
        <f t="shared" si="8"/>
        <v>0</v>
      </c>
      <c r="W28" s="26">
        <f t="shared" si="8"/>
        <v>0</v>
      </c>
      <c r="X28" s="26">
        <f aca="true" t="shared" si="9" ref="X28:X42">SUM(N28:W28)</f>
        <v>0.1736111111111111</v>
      </c>
      <c r="Y28" s="2"/>
      <c r="Z28" s="36"/>
      <c r="AA28" s="36"/>
      <c r="AB28" s="2"/>
    </row>
    <row r="29" spans="1:28" s="27" customFormat="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6">
        <f t="shared" si="8"/>
        <v>0.004501028806584382</v>
      </c>
      <c r="O29" s="26">
        <f t="shared" si="8"/>
        <v>0.028806584362139846</v>
      </c>
      <c r="P29" s="26">
        <f t="shared" si="8"/>
        <v>0.06597222222222227</v>
      </c>
      <c r="Q29" s="26">
        <f t="shared" si="8"/>
        <v>0.09516460905349794</v>
      </c>
      <c r="R29" s="26">
        <f t="shared" si="8"/>
        <v>0.0862911522633745</v>
      </c>
      <c r="S29" s="26">
        <f t="shared" si="8"/>
        <v>0.009387860082304526</v>
      </c>
      <c r="T29" s="26">
        <f t="shared" si="8"/>
        <v>0</v>
      </c>
      <c r="U29" s="26">
        <f t="shared" si="8"/>
        <v>0</v>
      </c>
      <c r="V29" s="26">
        <f t="shared" si="8"/>
        <v>0</v>
      </c>
      <c r="W29" s="26">
        <f t="shared" si="8"/>
        <v>0</v>
      </c>
      <c r="X29" s="26">
        <f t="shared" si="9"/>
        <v>0.2901234567901234</v>
      </c>
      <c r="Y29" s="2"/>
      <c r="Z29" s="36"/>
      <c r="AA29" s="36"/>
      <c r="AB29" s="2"/>
    </row>
    <row r="30" spans="1:28" s="27" customFormat="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6">
        <f t="shared" si="8"/>
        <v>0.004608196159122105</v>
      </c>
      <c r="O30" s="26">
        <f t="shared" si="8"/>
        <v>0.031207133058984836</v>
      </c>
      <c r="P30" s="26">
        <f t="shared" si="8"/>
        <v>0.07696759259259264</v>
      </c>
      <c r="Q30" s="26">
        <f t="shared" si="8"/>
        <v>0.12054183813443071</v>
      </c>
      <c r="R30" s="26">
        <f t="shared" si="8"/>
        <v>0.11897719478737998</v>
      </c>
      <c r="S30" s="26">
        <f t="shared" si="8"/>
        <v>0.02816358024691358</v>
      </c>
      <c r="T30" s="26">
        <f t="shared" si="8"/>
        <v>0.00036436899862825784</v>
      </c>
      <c r="U30" s="26">
        <f t="shared" si="8"/>
        <v>0</v>
      </c>
      <c r="V30" s="26">
        <f t="shared" si="8"/>
        <v>0</v>
      </c>
      <c r="W30" s="26">
        <f t="shared" si="8"/>
        <v>0</v>
      </c>
      <c r="X30" s="26">
        <f t="shared" si="9"/>
        <v>0.38082990397805205</v>
      </c>
      <c r="Y30" s="2"/>
      <c r="Z30" s="36"/>
      <c r="AA30" s="36"/>
      <c r="AB30" s="2"/>
    </row>
    <row r="31" spans="1:28" s="27" customFormat="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6">
        <f t="shared" si="8"/>
        <v>0.004626057384545059</v>
      </c>
      <c r="O31" s="26">
        <f t="shared" si="8"/>
        <v>0.032007315957933165</v>
      </c>
      <c r="P31" s="26">
        <f t="shared" si="8"/>
        <v>0.08246527777777783</v>
      </c>
      <c r="Q31" s="26">
        <f t="shared" si="8"/>
        <v>0.13745999085505256</v>
      </c>
      <c r="R31" s="26">
        <f t="shared" si="8"/>
        <v>0.14621556355738458</v>
      </c>
      <c r="S31" s="26">
        <f t="shared" si="8"/>
        <v>0.05632716049382716</v>
      </c>
      <c r="T31" s="26">
        <f t="shared" si="8"/>
        <v>0.0014574759945130316</v>
      </c>
      <c r="U31" s="26">
        <f t="shared" si="8"/>
        <v>3.5722450845907622E-06</v>
      </c>
      <c r="V31" s="26">
        <f t="shared" si="8"/>
        <v>0</v>
      </c>
      <c r="W31" s="26">
        <f t="shared" si="8"/>
        <v>0</v>
      </c>
      <c r="X31" s="26">
        <f t="shared" si="9"/>
        <v>0.460562414266118</v>
      </c>
      <c r="Y31" s="2"/>
      <c r="Z31" s="36"/>
      <c r="AA31" s="36"/>
      <c r="AB31" s="2"/>
    </row>
    <row r="32" spans="1:28" s="27" customFormat="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6">
        <f t="shared" si="8"/>
        <v>0.004629034255448885</v>
      </c>
      <c r="O32" s="26">
        <f t="shared" si="8"/>
        <v>0.03227404359091594</v>
      </c>
      <c r="P32" s="26">
        <f t="shared" si="8"/>
        <v>0.08521412037037043</v>
      </c>
      <c r="Q32" s="26">
        <f t="shared" si="8"/>
        <v>0.14873875933546712</v>
      </c>
      <c r="R32" s="26">
        <f t="shared" si="8"/>
        <v>0.16891420419905503</v>
      </c>
      <c r="S32" s="26">
        <f t="shared" si="8"/>
        <v>0.09387860082304528</v>
      </c>
      <c r="T32" s="26">
        <f t="shared" si="8"/>
        <v>0.003643689986282579</v>
      </c>
      <c r="U32" s="26">
        <f t="shared" si="8"/>
        <v>1.7861225422953813E-05</v>
      </c>
      <c r="V32" s="26">
        <f t="shared" si="8"/>
        <v>0</v>
      </c>
      <c r="W32" s="26">
        <f t="shared" si="8"/>
        <v>0</v>
      </c>
      <c r="X32" s="26">
        <f t="shared" si="9"/>
        <v>0.5373103137860082</v>
      </c>
      <c r="Y32" s="2"/>
      <c r="Z32" s="36"/>
      <c r="AA32" s="36"/>
      <c r="AB32" s="2"/>
    </row>
    <row r="33" spans="1:28" s="27" customFormat="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>
        <v>4</v>
      </c>
      <c r="N33" s="26">
        <f aca="true" t="shared" si="10" ref="N33:W37">N$15*D5</f>
        <v>0.0006430041152262941</v>
      </c>
      <c r="O33" s="26">
        <f t="shared" si="10"/>
        <v>0.007716049382716122</v>
      </c>
      <c r="P33" s="26">
        <f t="shared" si="10"/>
        <v>0.025077160493827133</v>
      </c>
      <c r="Q33" s="26">
        <f t="shared" si="10"/>
        <v>0.045010288065843625</v>
      </c>
      <c r="R33" s="26">
        <f t="shared" si="10"/>
        <v>0.04745370370370369</v>
      </c>
      <c r="S33" s="26">
        <f t="shared" si="10"/>
        <v>0</v>
      </c>
      <c r="T33" s="26">
        <f t="shared" si="10"/>
        <v>0</v>
      </c>
      <c r="U33" s="26">
        <f t="shared" si="10"/>
        <v>0</v>
      </c>
      <c r="V33" s="26">
        <f t="shared" si="10"/>
        <v>0</v>
      </c>
      <c r="W33" s="26">
        <f t="shared" si="10"/>
        <v>0</v>
      </c>
      <c r="X33" s="26">
        <f t="shared" si="9"/>
        <v>0.12590020576131686</v>
      </c>
      <c r="Y33" s="2"/>
      <c r="Z33" s="36"/>
      <c r="AA33" s="36"/>
      <c r="AB33" s="2"/>
    </row>
    <row r="34" spans="1:28" s="27" customFormat="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6">
        <f t="shared" si="10"/>
        <v>0.0007501714677640097</v>
      </c>
      <c r="O34" s="26">
        <f t="shared" si="10"/>
        <v>0.010288065843621493</v>
      </c>
      <c r="P34" s="26">
        <f t="shared" si="10"/>
        <v>0.0376157407407407</v>
      </c>
      <c r="Q34" s="26">
        <f t="shared" si="10"/>
        <v>0.07501714677640603</v>
      </c>
      <c r="R34" s="26">
        <f t="shared" si="10"/>
        <v>0.08699845679012345</v>
      </c>
      <c r="S34" s="26">
        <f t="shared" si="10"/>
        <v>0.009752229080932784</v>
      </c>
      <c r="T34" s="26">
        <f t="shared" si="10"/>
        <v>0</v>
      </c>
      <c r="U34" s="26">
        <f t="shared" si="10"/>
        <v>0</v>
      </c>
      <c r="V34" s="26">
        <f t="shared" si="10"/>
        <v>0</v>
      </c>
      <c r="W34" s="26">
        <f t="shared" si="10"/>
        <v>0</v>
      </c>
      <c r="X34" s="26">
        <f t="shared" si="9"/>
        <v>0.22042181069958847</v>
      </c>
      <c r="Y34" s="2"/>
      <c r="Z34" s="36"/>
      <c r="AA34" s="36"/>
      <c r="AB34" s="2"/>
    </row>
    <row r="35" spans="1:28" s="27" customFormat="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6">
        <f t="shared" si="10"/>
        <v>0.0007680326931869623</v>
      </c>
      <c r="O35" s="26">
        <f t="shared" si="10"/>
        <v>0.011145404663923286</v>
      </c>
      <c r="P35" s="26">
        <f t="shared" si="10"/>
        <v>0.04388503086419748</v>
      </c>
      <c r="Q35" s="26">
        <f t="shared" si="10"/>
        <v>0.09502171925011431</v>
      </c>
      <c r="R35" s="26">
        <f t="shared" si="10"/>
        <v>0.11995241769547324</v>
      </c>
      <c r="S35" s="26">
        <f t="shared" si="10"/>
        <v>0.029256687242798358</v>
      </c>
      <c r="T35" s="26">
        <f t="shared" si="10"/>
        <v>0.0006858710562414265</v>
      </c>
      <c r="U35" s="26">
        <f t="shared" si="10"/>
        <v>0</v>
      </c>
      <c r="V35" s="26">
        <f t="shared" si="10"/>
        <v>0</v>
      </c>
      <c r="W35" s="26">
        <f t="shared" si="10"/>
        <v>0</v>
      </c>
      <c r="X35" s="26">
        <f t="shared" si="9"/>
        <v>0.300715163465935</v>
      </c>
      <c r="Y35" s="2"/>
      <c r="Z35" s="36"/>
      <c r="AA35" s="36"/>
      <c r="AB35" s="2"/>
    </row>
    <row r="36" spans="1:28" s="27" customFormat="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6">
        <f t="shared" si="10"/>
        <v>0.0007710095640907878</v>
      </c>
      <c r="O36" s="26">
        <f t="shared" si="10"/>
        <v>0.011431184270690549</v>
      </c>
      <c r="P36" s="26">
        <f t="shared" si="10"/>
        <v>0.047019675925925875</v>
      </c>
      <c r="Q36" s="26">
        <f t="shared" si="10"/>
        <v>0.10835810089925316</v>
      </c>
      <c r="R36" s="26">
        <f t="shared" si="10"/>
        <v>0.14741405178326475</v>
      </c>
      <c r="S36" s="26">
        <f t="shared" si="10"/>
        <v>0.058513374485596716</v>
      </c>
      <c r="T36" s="26">
        <f t="shared" si="10"/>
        <v>0.0027434842249657062</v>
      </c>
      <c r="U36" s="26">
        <f t="shared" si="10"/>
        <v>1.3693606157597924E-05</v>
      </c>
      <c r="V36" s="26">
        <f t="shared" si="10"/>
        <v>0</v>
      </c>
      <c r="W36" s="26">
        <f t="shared" si="10"/>
        <v>0</v>
      </c>
      <c r="X36" s="26">
        <f t="shared" si="9"/>
        <v>0.3762645747599452</v>
      </c>
      <c r="Y36" s="2"/>
      <c r="Z36" s="36"/>
      <c r="AA36" s="36"/>
      <c r="AB36" s="2"/>
    </row>
    <row r="37" spans="1:28" s="27" customFormat="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6">
        <f t="shared" si="10"/>
        <v>0.0007715057092414254</v>
      </c>
      <c r="O37" s="26">
        <f t="shared" si="10"/>
        <v>0.01152644413961297</v>
      </c>
      <c r="P37" s="26">
        <f t="shared" si="10"/>
        <v>0.04858699845679007</v>
      </c>
      <c r="Q37" s="26">
        <f t="shared" si="10"/>
        <v>0.11724902199867905</v>
      </c>
      <c r="R37" s="26">
        <f t="shared" si="10"/>
        <v>0.17029874685642432</v>
      </c>
      <c r="S37" s="26">
        <f t="shared" si="10"/>
        <v>0.09752229080932787</v>
      </c>
      <c r="T37" s="26">
        <f t="shared" si="10"/>
        <v>0.006858710562414265</v>
      </c>
      <c r="U37" s="26">
        <f t="shared" si="10"/>
        <v>6.846803078798963E-05</v>
      </c>
      <c r="V37" s="26">
        <f t="shared" si="10"/>
        <v>9.922903012752118E-08</v>
      </c>
      <c r="W37" s="26">
        <f t="shared" si="10"/>
        <v>0</v>
      </c>
      <c r="X37" s="26">
        <f t="shared" si="9"/>
        <v>0.45288228579230805</v>
      </c>
      <c r="Y37" s="2"/>
      <c r="Z37" s="36"/>
      <c r="AA37" s="36"/>
      <c r="AB37" s="2"/>
    </row>
    <row r="38" spans="1:28" s="27" customFormat="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>
        <v>5</v>
      </c>
      <c r="N38" s="26">
        <f aca="true" t="shared" si="11" ref="N38:W41">N$16*D5</f>
        <v>0.00010716735253768483</v>
      </c>
      <c r="O38" s="26">
        <f t="shared" si="11"/>
        <v>0.0026577503429355462</v>
      </c>
      <c r="P38" s="26">
        <f t="shared" si="11"/>
        <v>0.01356738683127573</v>
      </c>
      <c r="Q38" s="26">
        <f t="shared" si="11"/>
        <v>0.03347908093278466</v>
      </c>
      <c r="R38" s="26">
        <f t="shared" si="11"/>
        <v>0.04503172153635115</v>
      </c>
      <c r="S38" s="26">
        <f t="shared" si="11"/>
        <v>0</v>
      </c>
      <c r="T38" s="26">
        <f t="shared" si="11"/>
        <v>0</v>
      </c>
      <c r="U38" s="26">
        <f t="shared" si="11"/>
        <v>0</v>
      </c>
      <c r="V38" s="26">
        <f t="shared" si="11"/>
        <v>0</v>
      </c>
      <c r="W38" s="26">
        <f t="shared" si="11"/>
        <v>0</v>
      </c>
      <c r="X38" s="26">
        <f t="shared" si="9"/>
        <v>0.09484310699588477</v>
      </c>
      <c r="Y38" s="2"/>
      <c r="Z38" s="36"/>
      <c r="AA38" s="36"/>
      <c r="AB38" s="2"/>
    </row>
    <row r="39" spans="1:28" s="27" customFormat="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6">
        <f t="shared" si="11"/>
        <v>0.0001250285779606323</v>
      </c>
      <c r="O39" s="26">
        <f t="shared" si="11"/>
        <v>0.003543667123914061</v>
      </c>
      <c r="P39" s="26">
        <f t="shared" si="11"/>
        <v>0.020351080246913594</v>
      </c>
      <c r="Q39" s="26">
        <f t="shared" si="11"/>
        <v>0.05579846822130777</v>
      </c>
      <c r="R39" s="26">
        <f t="shared" si="11"/>
        <v>0.08255815614997712</v>
      </c>
      <c r="S39" s="26">
        <f t="shared" si="11"/>
        <v>0.00889846250571559</v>
      </c>
      <c r="T39" s="26">
        <f t="shared" si="11"/>
        <v>0</v>
      </c>
      <c r="U39" s="26">
        <f t="shared" si="11"/>
        <v>0</v>
      </c>
      <c r="V39" s="26">
        <f t="shared" si="11"/>
        <v>0</v>
      </c>
      <c r="W39" s="26">
        <f t="shared" si="11"/>
        <v>0</v>
      </c>
      <c r="X39" s="26">
        <f t="shared" si="9"/>
        <v>0.17127486282578874</v>
      </c>
      <c r="Y39" s="2"/>
      <c r="Z39" s="36"/>
      <c r="AA39" s="36"/>
      <c r="AB39" s="2"/>
    </row>
    <row r="40" spans="1:28" s="27" customFormat="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6">
        <f t="shared" si="11"/>
        <v>0.00012800544886445688</v>
      </c>
      <c r="O40" s="26">
        <f t="shared" si="11"/>
        <v>0.003838972717573567</v>
      </c>
      <c r="P40" s="26">
        <f t="shared" si="11"/>
        <v>0.023742926954732527</v>
      </c>
      <c r="Q40" s="26">
        <f t="shared" si="11"/>
        <v>0.07067805974698983</v>
      </c>
      <c r="R40" s="26">
        <f t="shared" si="11"/>
        <v>0.11383018499466542</v>
      </c>
      <c r="S40" s="26">
        <f t="shared" si="11"/>
        <v>0.026695387517146774</v>
      </c>
      <c r="T40" s="26">
        <f t="shared" si="11"/>
        <v>0.001071673525377229</v>
      </c>
      <c r="U40" s="26">
        <f t="shared" si="11"/>
        <v>0</v>
      </c>
      <c r="V40" s="26">
        <f t="shared" si="11"/>
        <v>0</v>
      </c>
      <c r="W40" s="26">
        <f t="shared" si="11"/>
        <v>0</v>
      </c>
      <c r="X40" s="26">
        <f t="shared" si="9"/>
        <v>0.23998521090534983</v>
      </c>
      <c r="Y40" s="2"/>
      <c r="Z40" s="36"/>
      <c r="AA40" s="36"/>
      <c r="AB40" s="2"/>
    </row>
    <row r="41" spans="1:28" s="27" customFormat="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6">
        <f t="shared" si="11"/>
        <v>0.00012850159401509432</v>
      </c>
      <c r="O41" s="26">
        <f t="shared" si="11"/>
        <v>0.003937407915460068</v>
      </c>
      <c r="P41" s="26">
        <f t="shared" si="11"/>
        <v>0.025438850308641993</v>
      </c>
      <c r="Q41" s="26">
        <f t="shared" si="11"/>
        <v>0.08059778743077789</v>
      </c>
      <c r="R41" s="26">
        <f t="shared" si="11"/>
        <v>0.1398902090319057</v>
      </c>
      <c r="S41" s="26">
        <f t="shared" si="11"/>
        <v>0.05339077503429355</v>
      </c>
      <c r="T41" s="26">
        <f t="shared" si="11"/>
        <v>0.0042866941015089165</v>
      </c>
      <c r="U41" s="26">
        <f t="shared" si="11"/>
        <v>3.274557994208199E-05</v>
      </c>
      <c r="V41" s="26">
        <f t="shared" si="11"/>
        <v>0</v>
      </c>
      <c r="W41" s="26">
        <f t="shared" si="11"/>
        <v>0</v>
      </c>
      <c r="X41" s="26">
        <f t="shared" si="9"/>
        <v>0.30770297099654526</v>
      </c>
      <c r="Y41" s="2"/>
      <c r="Z41" s="36"/>
      <c r="AA41" s="36"/>
      <c r="AB41" s="2"/>
    </row>
    <row r="42" spans="1:28" s="27" customFormat="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6">
        <f aca="true" t="shared" si="12" ref="N42:V42">N$16*D9</f>
        <v>0.0001285842848735339</v>
      </c>
      <c r="O42" s="26">
        <f t="shared" si="12"/>
        <v>0.0039702196480889025</v>
      </c>
      <c r="P42" s="26">
        <f t="shared" si="12"/>
        <v>0.026286811985596726</v>
      </c>
      <c r="Q42" s="26">
        <f t="shared" si="12"/>
        <v>0.0872109392199699</v>
      </c>
      <c r="R42" s="26">
        <f t="shared" si="12"/>
        <v>0.16160689572960588</v>
      </c>
      <c r="S42" s="26">
        <f t="shared" si="12"/>
        <v>0.08898462505715592</v>
      </c>
      <c r="T42" s="26">
        <f t="shared" si="12"/>
        <v>0.010716735253772291</v>
      </c>
      <c r="U42" s="26">
        <f t="shared" si="12"/>
        <v>0.00016372789971040997</v>
      </c>
      <c r="V42" s="26">
        <f t="shared" si="12"/>
        <v>4.796069789496858E-07</v>
      </c>
      <c r="W42" s="26">
        <f>W$16*M9</f>
        <v>0</v>
      </c>
      <c r="X42" s="26">
        <f t="shared" si="9"/>
        <v>0.37906901868575255</v>
      </c>
      <c r="Y42" s="2"/>
      <c r="Z42" s="36"/>
      <c r="AA42" s="36"/>
      <c r="AB42" s="2"/>
    </row>
    <row r="43" spans="1:28" s="27" customFormat="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36"/>
      <c r="AA43" s="36"/>
      <c r="AB43" s="2"/>
    </row>
    <row r="44" spans="26:27" s="2" customFormat="1" ht="12.75">
      <c r="Z44" s="36"/>
      <c r="AA44" s="36"/>
    </row>
    <row r="45" spans="26:27" s="2" customFormat="1" ht="12.75">
      <c r="Z45" s="36"/>
      <c r="AA45" s="36"/>
    </row>
    <row r="46" spans="13:27" s="2" customFormat="1" ht="12.75"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</row>
    <row r="47" spans="13:27" s="2" customFormat="1" ht="12.75"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="2" customFormat="1" ht="12.75"/>
    <row r="49" s="2" customFormat="1" ht="12.75"/>
    <row r="50" s="2" customFormat="1" ht="12.75"/>
    <row r="51" spans="1:28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5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421875" style="37" customWidth="1"/>
    <col min="2" max="7" width="6.8515625" style="37" customWidth="1"/>
    <col min="8" max="8" width="6.28125" style="37" customWidth="1"/>
    <col min="9" max="9" width="10.421875" style="37" customWidth="1"/>
    <col min="10" max="14" width="7.140625" style="37" customWidth="1"/>
    <col min="15" max="16384" width="11.421875" style="37" customWidth="1"/>
  </cols>
  <sheetData>
    <row r="1" ht="13.5" thickBot="1"/>
    <row r="2" spans="2:14" ht="18.75" thickBot="1">
      <c r="B2" s="35" t="s">
        <v>8</v>
      </c>
      <c r="C2" s="12"/>
      <c r="D2" s="12"/>
      <c r="E2" s="12"/>
      <c r="F2" s="12"/>
      <c r="G2" s="13"/>
      <c r="I2" s="35" t="s">
        <v>14</v>
      </c>
      <c r="J2" s="12"/>
      <c r="K2" s="12"/>
      <c r="L2" s="12"/>
      <c r="M2" s="12"/>
      <c r="N2" s="13"/>
    </row>
    <row r="3" spans="2:14" ht="13.5" thickBot="1">
      <c r="B3" s="20" t="s">
        <v>3</v>
      </c>
      <c r="C3" s="22" t="s">
        <v>5</v>
      </c>
      <c r="D3" s="22"/>
      <c r="E3" s="22"/>
      <c r="F3" s="22"/>
      <c r="G3" s="28"/>
      <c r="I3" s="20" t="s">
        <v>3</v>
      </c>
      <c r="J3" s="22" t="s">
        <v>5</v>
      </c>
      <c r="K3" s="22"/>
      <c r="L3" s="22"/>
      <c r="M3" s="22"/>
      <c r="N3" s="28"/>
    </row>
    <row r="4" spans="2:14" ht="13.5" thickBot="1">
      <c r="B4" s="21" t="s">
        <v>4</v>
      </c>
      <c r="C4" s="32">
        <v>1</v>
      </c>
      <c r="D4" s="33">
        <v>2</v>
      </c>
      <c r="E4" s="33">
        <v>3</v>
      </c>
      <c r="F4" s="33">
        <v>4</v>
      </c>
      <c r="G4" s="34">
        <v>5</v>
      </c>
      <c r="I4" s="21" t="s">
        <v>13</v>
      </c>
      <c r="J4" s="32">
        <v>1</v>
      </c>
      <c r="K4" s="33">
        <v>2</v>
      </c>
      <c r="L4" s="33">
        <v>3</v>
      </c>
      <c r="M4" s="33">
        <v>4</v>
      </c>
      <c r="N4" s="34">
        <v>5</v>
      </c>
    </row>
    <row r="5" spans="2:14" ht="12.75">
      <c r="B5" s="29">
        <v>1</v>
      </c>
      <c r="C5" s="6">
        <v>0.16666666666666666</v>
      </c>
      <c r="D5" s="6">
        <v>0.06481481481481483</v>
      </c>
      <c r="E5" s="6">
        <v>0.02777777777777777</v>
      </c>
      <c r="F5" s="6">
        <v>0.012602880658436214</v>
      </c>
      <c r="G5" s="8">
        <v>0.005915637860082293</v>
      </c>
      <c r="I5" s="29">
        <v>-2</v>
      </c>
      <c r="J5" s="6">
        <v>0.16666666666666666</v>
      </c>
      <c r="K5" s="6">
        <v>0.06481481481481483</v>
      </c>
      <c r="L5" s="6">
        <v>0.02777777777777777</v>
      </c>
      <c r="M5" s="6">
        <v>0.012602880658436214</v>
      </c>
      <c r="N5" s="8">
        <v>0.005915637860082293</v>
      </c>
    </row>
    <row r="6" spans="2:14" ht="12.75">
      <c r="B6" s="30">
        <v>2</v>
      </c>
      <c r="C6" s="6">
        <v>0.27314814814814814</v>
      </c>
      <c r="D6" s="6">
        <v>0.11496913580246915</v>
      </c>
      <c r="E6" s="6">
        <v>0.05311213991769546</v>
      </c>
      <c r="F6" s="6">
        <v>0.026084533607681763</v>
      </c>
      <c r="G6" s="8">
        <v>0.01339234682213076</v>
      </c>
      <c r="I6" s="30">
        <v>-1</v>
      </c>
      <c r="J6" s="6">
        <v>0.2777777777777778</v>
      </c>
      <c r="K6" s="6">
        <v>0.1388888888888889</v>
      </c>
      <c r="L6" s="6">
        <v>0.07716049382716048</v>
      </c>
      <c r="M6" s="6">
        <v>0.045524691358024685</v>
      </c>
      <c r="N6" s="8">
        <v>0.027863511659807952</v>
      </c>
    </row>
    <row r="7" spans="2:14" ht="12.75">
      <c r="B7" s="30">
        <v>3</v>
      </c>
      <c r="C7" s="6">
        <v>0.3479938271604938</v>
      </c>
      <c r="D7" s="6">
        <v>0.15882201646090535</v>
      </c>
      <c r="E7" s="6">
        <v>0.07949674211248284</v>
      </c>
      <c r="F7" s="6">
        <v>0.042520433241883863</v>
      </c>
      <c r="G7" s="8">
        <v>0.02409419772138388</v>
      </c>
      <c r="I7" s="30">
        <v>0</v>
      </c>
      <c r="J7" s="6">
        <v>0.41666666666666674</v>
      </c>
      <c r="K7" s="6">
        <v>0.25462962962962965</v>
      </c>
      <c r="L7" s="6">
        <v>0.1736111111111111</v>
      </c>
      <c r="M7" s="6">
        <v>0.12590020576131686</v>
      </c>
      <c r="N7" s="8">
        <v>0.09484310699588477</v>
      </c>
    </row>
    <row r="8" spans="2:14" ht="12.75">
      <c r="B8" s="30">
        <v>4</v>
      </c>
      <c r="C8" s="6">
        <v>0.40727880658436216</v>
      </c>
      <c r="D8" s="6">
        <v>0.2020747599451303</v>
      </c>
      <c r="E8" s="6">
        <v>0.10992869798811156</v>
      </c>
      <c r="F8" s="6">
        <v>0.06402713477366255</v>
      </c>
      <c r="G8" s="8">
        <v>0.039485910271554084</v>
      </c>
      <c r="I8" s="38" t="str">
        <f>"+1"</f>
        <v>+1</v>
      </c>
      <c r="J8" s="6">
        <v>0.5833333333333334</v>
      </c>
      <c r="K8" s="6">
        <v>0.41666666666666663</v>
      </c>
      <c r="L8" s="6">
        <v>0.3263888888888889</v>
      </c>
      <c r="M8" s="6">
        <v>0.2647890946502057</v>
      </c>
      <c r="N8" s="8">
        <v>0.21521347736625515</v>
      </c>
    </row>
    <row r="9" spans="2:14" ht="13.5" thickBot="1">
      <c r="B9" s="31">
        <v>5</v>
      </c>
      <c r="C9" s="10">
        <v>0.4605195473251028</v>
      </c>
      <c r="D9" s="10">
        <v>0.2490033436213992</v>
      </c>
      <c r="E9" s="10">
        <v>0.14720805231672</v>
      </c>
      <c r="F9" s="10">
        <v>0.09285951868363562</v>
      </c>
      <c r="G9" s="11">
        <v>0.061617920074853054</v>
      </c>
      <c r="I9" s="39" t="str">
        <f>"+2"</f>
        <v>+2</v>
      </c>
      <c r="J9" s="10">
        <v>0.7222222222222222</v>
      </c>
      <c r="K9" s="10">
        <v>0.5787037037037037</v>
      </c>
      <c r="L9" s="10">
        <v>0.49151234567901236</v>
      </c>
      <c r="M9" s="10">
        <v>0.4282407407407408</v>
      </c>
      <c r="N9" s="11">
        <v>0.37414266117969824</v>
      </c>
    </row>
    <row r="10" ht="13.5" thickBot="1"/>
    <row r="11" spans="2:14" ht="18.75" thickBot="1">
      <c r="B11" s="35" t="s">
        <v>9</v>
      </c>
      <c r="C11" s="12"/>
      <c r="D11" s="12"/>
      <c r="E11" s="12"/>
      <c r="F11" s="12"/>
      <c r="G11" s="13"/>
      <c r="I11" s="35" t="s">
        <v>15</v>
      </c>
      <c r="J11" s="12"/>
      <c r="K11" s="12"/>
      <c r="L11" s="12"/>
      <c r="M11" s="12"/>
      <c r="N11" s="13"/>
    </row>
    <row r="12" spans="2:14" ht="13.5" thickBot="1">
      <c r="B12" s="20" t="s">
        <v>3</v>
      </c>
      <c r="C12" s="22" t="s">
        <v>5</v>
      </c>
      <c r="D12" s="22"/>
      <c r="E12" s="22"/>
      <c r="F12" s="22"/>
      <c r="G12" s="28"/>
      <c r="I12" s="20" t="s">
        <v>3</v>
      </c>
      <c r="J12" s="22" t="s">
        <v>5</v>
      </c>
      <c r="K12" s="22"/>
      <c r="L12" s="22"/>
      <c r="M12" s="22"/>
      <c r="N12" s="28"/>
    </row>
    <row r="13" spans="2:14" ht="13.5" thickBot="1">
      <c r="B13" s="21" t="s">
        <v>4</v>
      </c>
      <c r="C13" s="32">
        <v>1</v>
      </c>
      <c r="D13" s="33">
        <v>2</v>
      </c>
      <c r="E13" s="33">
        <v>3</v>
      </c>
      <c r="F13" s="33">
        <v>4</v>
      </c>
      <c r="G13" s="34">
        <v>5</v>
      </c>
      <c r="I13" s="21" t="s">
        <v>13</v>
      </c>
      <c r="J13" s="32">
        <v>1</v>
      </c>
      <c r="K13" s="33">
        <v>2</v>
      </c>
      <c r="L13" s="33">
        <v>3</v>
      </c>
      <c r="M13" s="33">
        <v>4</v>
      </c>
      <c r="N13" s="34">
        <v>5</v>
      </c>
    </row>
    <row r="14" spans="2:14" ht="12.75">
      <c r="B14" s="29">
        <v>1</v>
      </c>
      <c r="C14" s="6">
        <v>0.2777777777777778</v>
      </c>
      <c r="D14" s="6">
        <v>0.1388888888888889</v>
      </c>
      <c r="E14" s="6">
        <v>0.07716049382716048</v>
      </c>
      <c r="F14" s="6">
        <v>0.045524691358024685</v>
      </c>
      <c r="G14" s="8">
        <v>0.027863511659807952</v>
      </c>
      <c r="I14" s="29">
        <v>-2</v>
      </c>
      <c r="J14" s="6">
        <v>0.27314814814814814</v>
      </c>
      <c r="K14" s="6">
        <v>0.11496913580246915</v>
      </c>
      <c r="L14" s="6">
        <v>0.05311213991769546</v>
      </c>
      <c r="M14" s="6">
        <v>0.026084533607681763</v>
      </c>
      <c r="N14" s="8">
        <v>0.01339234682213076</v>
      </c>
    </row>
    <row r="15" spans="2:14" ht="12.75">
      <c r="B15" s="30">
        <v>2</v>
      </c>
      <c r="C15" s="6">
        <v>0.4212962962962963</v>
      </c>
      <c r="D15" s="6">
        <v>0.23070987654320987</v>
      </c>
      <c r="E15" s="6">
        <v>0.13747427983539093</v>
      </c>
      <c r="F15" s="6">
        <v>0.08639831961591221</v>
      </c>
      <c r="G15" s="8">
        <v>0.05637359967992685</v>
      </c>
      <c r="I15" s="30">
        <v>-1</v>
      </c>
      <c r="J15" s="6">
        <v>0.4212962962962963</v>
      </c>
      <c r="K15" s="6">
        <v>0.23070987654320987</v>
      </c>
      <c r="L15" s="6">
        <v>0.13747427983539093</v>
      </c>
      <c r="M15" s="6">
        <v>0.08639831961591221</v>
      </c>
      <c r="N15" s="8">
        <v>0.05637359967992685</v>
      </c>
    </row>
    <row r="16" spans="2:14" ht="12.75">
      <c r="B16" s="30">
        <v>3</v>
      </c>
      <c r="C16" s="6">
        <v>0.5084876543209876</v>
      </c>
      <c r="D16" s="6">
        <v>0.301440329218107</v>
      </c>
      <c r="E16" s="6">
        <v>0.1919795953360768</v>
      </c>
      <c r="F16" s="6">
        <v>0.128404349565615</v>
      </c>
      <c r="G16" s="8">
        <v>0.08901975213382107</v>
      </c>
      <c r="I16" s="30">
        <v>0</v>
      </c>
      <c r="J16" s="6">
        <v>0.5833333333333334</v>
      </c>
      <c r="K16" s="6">
        <v>0.39737654320987653</v>
      </c>
      <c r="L16" s="6">
        <v>0.2901234567901234</v>
      </c>
      <c r="M16" s="6">
        <v>0.22042181069958847</v>
      </c>
      <c r="N16" s="8">
        <v>0.17127486282578874</v>
      </c>
    </row>
    <row r="17" spans="2:14" ht="12.75">
      <c r="B17" s="30">
        <v>4</v>
      </c>
      <c r="C17" s="6">
        <v>0.5717592592592592</v>
      </c>
      <c r="D17" s="6">
        <v>0.3645190329218107</v>
      </c>
      <c r="E17" s="6">
        <v>0.24761731252857794</v>
      </c>
      <c r="F17" s="6">
        <v>0.1758413827922573</v>
      </c>
      <c r="G17" s="8">
        <v>0.12878300754458166</v>
      </c>
      <c r="I17" s="38" t="str">
        <f>"+1"</f>
        <v>+1</v>
      </c>
      <c r="J17" s="6">
        <v>0.7453703703703703</v>
      </c>
      <c r="K17" s="6">
        <v>0.6026234567901234</v>
      </c>
      <c r="L17" s="6">
        <v>0.5051440329218108</v>
      </c>
      <c r="M17" s="6">
        <v>0.42744770233196155</v>
      </c>
      <c r="N17" s="8">
        <v>0.3578710848193873</v>
      </c>
    </row>
    <row r="18" spans="2:14" ht="13.5" thickBot="1">
      <c r="B18" s="31">
        <v>5</v>
      </c>
      <c r="C18" s="10">
        <v>0.6258573388203017</v>
      </c>
      <c r="D18" s="10">
        <v>0.4277049039780521</v>
      </c>
      <c r="E18" s="10">
        <v>0.30923794486358785</v>
      </c>
      <c r="F18" s="10">
        <v>0.23221250174643093</v>
      </c>
      <c r="G18" s="11">
        <v>0.17840751166404176</v>
      </c>
      <c r="I18" s="39" t="str">
        <f>"+2"</f>
        <v>+2</v>
      </c>
      <c r="J18" s="10">
        <v>0.8611111111111112</v>
      </c>
      <c r="K18" s="10">
        <v>0.76929012345679</v>
      </c>
      <c r="L18" s="10">
        <v>0.698559670781893</v>
      </c>
      <c r="M18" s="10">
        <v>0.6354809670781895</v>
      </c>
      <c r="N18" s="11">
        <v>0.572295096021948</v>
      </c>
    </row>
    <row r="19" ht="13.5" thickBot="1"/>
    <row r="20" spans="2:14" ht="18.75" thickBot="1">
      <c r="B20" s="35" t="s">
        <v>6</v>
      </c>
      <c r="C20" s="12"/>
      <c r="D20" s="12"/>
      <c r="E20" s="12"/>
      <c r="F20" s="12"/>
      <c r="G20" s="13"/>
      <c r="I20" s="35" t="s">
        <v>16</v>
      </c>
      <c r="J20" s="12"/>
      <c r="K20" s="12"/>
      <c r="L20" s="12"/>
      <c r="M20" s="12"/>
      <c r="N20" s="13"/>
    </row>
    <row r="21" spans="2:14" ht="13.5" thickBot="1">
      <c r="B21" s="20" t="s">
        <v>3</v>
      </c>
      <c r="C21" s="22" t="s">
        <v>5</v>
      </c>
      <c r="D21" s="22"/>
      <c r="E21" s="22"/>
      <c r="F21" s="22"/>
      <c r="G21" s="28"/>
      <c r="I21" s="20" t="s">
        <v>3</v>
      </c>
      <c r="J21" s="22" t="s">
        <v>5</v>
      </c>
      <c r="K21" s="22"/>
      <c r="L21" s="22"/>
      <c r="M21" s="22"/>
      <c r="N21" s="28"/>
    </row>
    <row r="22" spans="2:14" ht="13.5" thickBot="1">
      <c r="B22" s="21" t="s">
        <v>4</v>
      </c>
      <c r="C22" s="32">
        <v>1</v>
      </c>
      <c r="D22" s="33">
        <v>2</v>
      </c>
      <c r="E22" s="33">
        <v>3</v>
      </c>
      <c r="F22" s="33">
        <v>4</v>
      </c>
      <c r="G22" s="34">
        <v>5</v>
      </c>
      <c r="I22" s="21" t="s">
        <v>13</v>
      </c>
      <c r="J22" s="32">
        <v>1</v>
      </c>
      <c r="K22" s="33">
        <v>2</v>
      </c>
      <c r="L22" s="33">
        <v>3</v>
      </c>
      <c r="M22" s="33">
        <v>4</v>
      </c>
      <c r="N22" s="34">
        <v>5</v>
      </c>
    </row>
    <row r="23" spans="2:14" ht="12.75">
      <c r="B23" s="29">
        <v>1</v>
      </c>
      <c r="C23" s="6">
        <v>0.41666666666666674</v>
      </c>
      <c r="D23" s="6">
        <v>0.25462962962962965</v>
      </c>
      <c r="E23" s="6">
        <v>0.1736111111111111</v>
      </c>
      <c r="F23" s="6">
        <v>0.12590020576131686</v>
      </c>
      <c r="G23" s="8">
        <v>0.09484310699588477</v>
      </c>
      <c r="I23" s="29">
        <v>-2</v>
      </c>
      <c r="J23" s="6">
        <v>0.3479938271604938</v>
      </c>
      <c r="K23" s="6">
        <v>0.15882201646090535</v>
      </c>
      <c r="L23" s="6">
        <v>0.07949674211248284</v>
      </c>
      <c r="M23" s="6">
        <v>0.042520433241883863</v>
      </c>
      <c r="N23" s="8">
        <v>0.02409419772138388</v>
      </c>
    </row>
    <row r="24" spans="2:14" ht="12.75">
      <c r="B24" s="30">
        <v>2</v>
      </c>
      <c r="C24" s="6">
        <v>0.5833333333333334</v>
      </c>
      <c r="D24" s="6">
        <v>0.39737654320987653</v>
      </c>
      <c r="E24" s="6">
        <v>0.2901234567901234</v>
      </c>
      <c r="F24" s="6">
        <v>0.22042181069958847</v>
      </c>
      <c r="G24" s="8">
        <v>0.17127486282578874</v>
      </c>
      <c r="I24" s="30">
        <v>-1</v>
      </c>
      <c r="J24" s="6">
        <v>0.5084876543209876</v>
      </c>
      <c r="K24" s="6">
        <v>0.301440329218107</v>
      </c>
      <c r="L24" s="6">
        <v>0.1919795953360768</v>
      </c>
      <c r="M24" s="6">
        <v>0.128404349565615</v>
      </c>
      <c r="N24" s="8">
        <v>0.08901975213382107</v>
      </c>
    </row>
    <row r="25" spans="2:14" ht="12.75">
      <c r="B25" s="30">
        <v>3</v>
      </c>
      <c r="C25" s="6">
        <v>0.673611111111111</v>
      </c>
      <c r="D25" s="6">
        <v>0.4948559670781893</v>
      </c>
      <c r="E25" s="6">
        <v>0.38082990397805205</v>
      </c>
      <c r="F25" s="6">
        <v>0.300715163465935</v>
      </c>
      <c r="G25" s="8">
        <v>0.23998521090534983</v>
      </c>
      <c r="I25" s="30">
        <v>0</v>
      </c>
      <c r="J25" s="6">
        <v>0.673611111111111</v>
      </c>
      <c r="K25" s="6">
        <v>0.4948559670781893</v>
      </c>
      <c r="L25" s="6">
        <v>0.38082990397805205</v>
      </c>
      <c r="M25" s="6">
        <v>0.300715163465935</v>
      </c>
      <c r="N25" s="8">
        <v>0.23998521090534983</v>
      </c>
    </row>
    <row r="26" spans="2:14" ht="12.75">
      <c r="B26" s="30">
        <v>4</v>
      </c>
      <c r="C26" s="6">
        <v>0.7352109053497943</v>
      </c>
      <c r="D26" s="6">
        <v>0.5725522976680384</v>
      </c>
      <c r="E26" s="6">
        <v>0.460562414266118</v>
      </c>
      <c r="F26" s="6">
        <v>0.3762645747599452</v>
      </c>
      <c r="G26" s="8">
        <v>0.30770297099654526</v>
      </c>
      <c r="I26" s="38" t="str">
        <f>"+1"</f>
        <v>+1</v>
      </c>
      <c r="J26" s="6">
        <v>0.8263888888888888</v>
      </c>
      <c r="K26" s="6">
        <v>0.7098765432098765</v>
      </c>
      <c r="L26" s="6">
        <v>0.6191700960219478</v>
      </c>
      <c r="M26" s="6">
        <v>0.5394375857338821</v>
      </c>
      <c r="N26" s="8">
        <v>0.4626896862139918</v>
      </c>
    </row>
    <row r="27" spans="2:14" ht="13.5" thickBot="1">
      <c r="B27" s="31">
        <v>5</v>
      </c>
      <c r="C27" s="10">
        <v>0.7847865226337448</v>
      </c>
      <c r="D27" s="10">
        <v>0.6421289151806127</v>
      </c>
      <c r="E27" s="10">
        <v>0.5373103137860082</v>
      </c>
      <c r="F27" s="10">
        <v>0.45288228579230805</v>
      </c>
      <c r="G27" s="11">
        <v>0.37906901868575255</v>
      </c>
      <c r="I27" s="39" t="str">
        <f>"+2"</f>
        <v>+2</v>
      </c>
      <c r="J27" s="10">
        <v>0.9544753086419753</v>
      </c>
      <c r="K27" s="10">
        <v>0.9136016803840878</v>
      </c>
      <c r="L27" s="10">
        <v>0.8715956504343849</v>
      </c>
      <c r="M27" s="10">
        <v>0.8241586172077426</v>
      </c>
      <c r="N27" s="11">
        <v>0.7677874982535691</v>
      </c>
    </row>
    <row r="28" ht="13.5" thickBot="1"/>
    <row r="29" spans="2:14" ht="18.75" thickBot="1">
      <c r="B29" s="35" t="s">
        <v>10</v>
      </c>
      <c r="C29" s="12"/>
      <c r="D29" s="12"/>
      <c r="E29" s="12"/>
      <c r="F29" s="12"/>
      <c r="G29" s="13"/>
      <c r="I29" s="35" t="s">
        <v>17</v>
      </c>
      <c r="J29" s="45"/>
      <c r="K29" s="45"/>
      <c r="L29" s="45"/>
      <c r="M29" s="45"/>
      <c r="N29" s="46"/>
    </row>
    <row r="30" spans="2:14" ht="13.5" thickBot="1">
      <c r="B30" s="20" t="s">
        <v>3</v>
      </c>
      <c r="C30" s="22" t="s">
        <v>5</v>
      </c>
      <c r="D30" s="22"/>
      <c r="E30" s="22"/>
      <c r="F30" s="22"/>
      <c r="G30" s="28"/>
      <c r="I30" s="20" t="s">
        <v>3</v>
      </c>
      <c r="J30" s="22" t="s">
        <v>5</v>
      </c>
      <c r="K30" s="22"/>
      <c r="L30" s="22"/>
      <c r="M30" s="22"/>
      <c r="N30" s="28"/>
    </row>
    <row r="31" spans="2:14" ht="13.5" thickBot="1">
      <c r="B31" s="21" t="s">
        <v>4</v>
      </c>
      <c r="C31" s="32">
        <v>1</v>
      </c>
      <c r="D31" s="33">
        <v>2</v>
      </c>
      <c r="E31" s="33">
        <v>3</v>
      </c>
      <c r="F31" s="33">
        <v>4</v>
      </c>
      <c r="G31" s="34">
        <v>5</v>
      </c>
      <c r="I31" s="21" t="s">
        <v>13</v>
      </c>
      <c r="J31" s="47">
        <v>1</v>
      </c>
      <c r="K31" s="48">
        <v>2</v>
      </c>
      <c r="L31" s="48">
        <v>3</v>
      </c>
      <c r="M31" s="48">
        <v>4</v>
      </c>
      <c r="N31" s="49">
        <v>5</v>
      </c>
    </row>
    <row r="32" spans="2:14" ht="12.75">
      <c r="B32" s="29">
        <v>1</v>
      </c>
      <c r="C32" s="6">
        <v>0.5833333333333334</v>
      </c>
      <c r="D32" s="6">
        <v>0.41666666666666663</v>
      </c>
      <c r="E32" s="6">
        <v>0.3263888888888889</v>
      </c>
      <c r="F32" s="6">
        <v>0.2647890946502057</v>
      </c>
      <c r="G32" s="8">
        <v>0.21521347736625515</v>
      </c>
      <c r="I32" s="50">
        <v>-2</v>
      </c>
      <c r="J32" s="51">
        <v>0.40727880658436216</v>
      </c>
      <c r="K32" s="51">
        <v>0.2020747599451303</v>
      </c>
      <c r="L32" s="51">
        <v>0.10992869798811156</v>
      </c>
      <c r="M32" s="51">
        <v>0.06402713477366255</v>
      </c>
      <c r="N32" s="52">
        <v>0.039485910271554084</v>
      </c>
    </row>
    <row r="33" spans="2:14" ht="12.75">
      <c r="B33" s="30">
        <v>2</v>
      </c>
      <c r="C33" s="6">
        <v>0.7453703703703703</v>
      </c>
      <c r="D33" s="6">
        <v>0.6026234567901234</v>
      </c>
      <c r="E33" s="6">
        <v>0.5051440329218108</v>
      </c>
      <c r="F33" s="6">
        <v>0.42744770233196155</v>
      </c>
      <c r="G33" s="8">
        <v>0.3578710848193873</v>
      </c>
      <c r="I33" s="53">
        <v>-1</v>
      </c>
      <c r="J33" s="51">
        <v>0.5717592592592592</v>
      </c>
      <c r="K33" s="51">
        <v>0.3645190329218107</v>
      </c>
      <c r="L33" s="51">
        <v>0.24761731252857794</v>
      </c>
      <c r="M33" s="51">
        <v>0.1758413827922573</v>
      </c>
      <c r="N33" s="52">
        <v>0.12878300754458166</v>
      </c>
    </row>
    <row r="34" spans="2:14" ht="12.75">
      <c r="B34" s="30">
        <v>3</v>
      </c>
      <c r="C34" s="6">
        <v>0.8263888888888888</v>
      </c>
      <c r="D34" s="6">
        <v>0.7098765432098765</v>
      </c>
      <c r="E34" s="6">
        <v>0.6191700960219478</v>
      </c>
      <c r="F34" s="6">
        <v>0.5394375857338821</v>
      </c>
      <c r="G34" s="8">
        <v>0.4626896862139918</v>
      </c>
      <c r="I34" s="53">
        <v>0</v>
      </c>
      <c r="J34" s="51">
        <v>0.7352109053497943</v>
      </c>
      <c r="K34" s="51">
        <v>0.5725522976680384</v>
      </c>
      <c r="L34" s="51">
        <v>0.460562414266118</v>
      </c>
      <c r="M34" s="51">
        <v>0.3762645747599452</v>
      </c>
      <c r="N34" s="52">
        <v>0.30770297099654526</v>
      </c>
    </row>
    <row r="35" spans="2:14" ht="12.75">
      <c r="B35" s="30">
        <v>4</v>
      </c>
      <c r="C35" s="6">
        <v>0.8740997942386832</v>
      </c>
      <c r="D35" s="6">
        <v>0.7795781893004116</v>
      </c>
      <c r="E35" s="6">
        <v>0.6992848365340649</v>
      </c>
      <c r="F35" s="6">
        <v>0.6237354252400549</v>
      </c>
      <c r="G35" s="8">
        <v>0.5471177142076918</v>
      </c>
      <c r="I35" s="54" t="str">
        <f>"+1"</f>
        <v>+1</v>
      </c>
      <c r="J35" s="51">
        <v>0.8740997942386832</v>
      </c>
      <c r="K35" s="51">
        <v>0.7795781893004116</v>
      </c>
      <c r="L35" s="51">
        <v>0.6992848365340649</v>
      </c>
      <c r="M35" s="51">
        <v>0.6237354252400549</v>
      </c>
      <c r="N35" s="52">
        <v>0.5471177142076918</v>
      </c>
    </row>
    <row r="36" spans="2:14" ht="13.5" thickBot="1">
      <c r="B36" s="31">
        <v>5</v>
      </c>
      <c r="C36" s="10">
        <v>0.9051568930041153</v>
      </c>
      <c r="D36" s="10">
        <v>0.8287251371742111</v>
      </c>
      <c r="E36" s="10">
        <v>0.7600147890946503</v>
      </c>
      <c r="F36" s="10">
        <v>0.6922970290034547</v>
      </c>
      <c r="G36" s="11">
        <v>0.6209309813142475</v>
      </c>
      <c r="I36" s="55" t="str">
        <f>"+2"</f>
        <v>+2</v>
      </c>
      <c r="J36" s="56">
        <v>0.9544753086419753</v>
      </c>
      <c r="K36" s="56">
        <v>0.9136016803840878</v>
      </c>
      <c r="L36" s="56">
        <v>0.8715956504343849</v>
      </c>
      <c r="M36" s="56">
        <v>0.8241586172077426</v>
      </c>
      <c r="N36" s="57">
        <v>0.7677874982535691</v>
      </c>
    </row>
    <row r="37" ht="13.5" thickBot="1"/>
    <row r="38" spans="2:14" ht="18.75" thickBot="1">
      <c r="B38" s="35" t="s">
        <v>11</v>
      </c>
      <c r="C38" s="12"/>
      <c r="D38" s="12"/>
      <c r="E38" s="12"/>
      <c r="F38" s="12"/>
      <c r="G38" s="13"/>
      <c r="I38" s="35" t="s">
        <v>18</v>
      </c>
      <c r="J38" s="12"/>
      <c r="K38" s="12"/>
      <c r="L38" s="12"/>
      <c r="M38" s="12"/>
      <c r="N38" s="13"/>
    </row>
    <row r="39" spans="2:14" ht="13.5" thickBot="1">
      <c r="B39" s="20" t="s">
        <v>3</v>
      </c>
      <c r="C39" s="22" t="s">
        <v>5</v>
      </c>
      <c r="D39" s="22"/>
      <c r="E39" s="22"/>
      <c r="F39" s="22"/>
      <c r="G39" s="28"/>
      <c r="I39" s="20" t="s">
        <v>3</v>
      </c>
      <c r="J39" s="22" t="s">
        <v>5</v>
      </c>
      <c r="K39" s="22"/>
      <c r="L39" s="22"/>
      <c r="M39" s="22"/>
      <c r="N39" s="28"/>
    </row>
    <row r="40" spans="2:14" ht="13.5" thickBot="1">
      <c r="B40" s="21" t="s">
        <v>4</v>
      </c>
      <c r="C40" s="32">
        <v>1</v>
      </c>
      <c r="D40" s="33">
        <v>2</v>
      </c>
      <c r="E40" s="33">
        <v>3</v>
      </c>
      <c r="F40" s="33">
        <v>4</v>
      </c>
      <c r="G40" s="34">
        <v>5</v>
      </c>
      <c r="I40" s="21" t="s">
        <v>13</v>
      </c>
      <c r="J40" s="40">
        <v>1</v>
      </c>
      <c r="K40" s="43">
        <v>2</v>
      </c>
      <c r="L40" s="43">
        <v>3</v>
      </c>
      <c r="M40" s="43">
        <v>4</v>
      </c>
      <c r="N40" s="44">
        <v>5</v>
      </c>
    </row>
    <row r="41" spans="2:14" ht="12.75">
      <c r="B41" s="29">
        <v>1</v>
      </c>
      <c r="C41" s="6">
        <v>0.7222222222222222</v>
      </c>
      <c r="D41" s="6">
        <v>0.5787037037037037</v>
      </c>
      <c r="E41" s="6">
        <v>0.49151234567901236</v>
      </c>
      <c r="F41" s="6">
        <v>0.4282407407407408</v>
      </c>
      <c r="G41" s="8">
        <v>0.37414266117969824</v>
      </c>
      <c r="I41" s="40">
        <v>-2</v>
      </c>
      <c r="J41" s="3">
        <v>0.4605195473251028</v>
      </c>
      <c r="K41" s="4">
        <v>0.2490033436213992</v>
      </c>
      <c r="L41" s="4">
        <v>0.14720805231672</v>
      </c>
      <c r="M41" s="4">
        <v>0.09285951868363562</v>
      </c>
      <c r="N41" s="7">
        <v>0.061617920074853054</v>
      </c>
    </row>
    <row r="42" spans="2:14" ht="12.75">
      <c r="B42" s="30">
        <v>2</v>
      </c>
      <c r="C42" s="6">
        <v>0.8611111111111112</v>
      </c>
      <c r="D42" s="6">
        <v>0.76929012345679</v>
      </c>
      <c r="E42" s="6">
        <v>0.698559670781893</v>
      </c>
      <c r="F42" s="6">
        <v>0.6354809670781895</v>
      </c>
      <c r="G42" s="8">
        <v>0.572295096021948</v>
      </c>
      <c r="I42" s="16">
        <v>-1</v>
      </c>
      <c r="J42" s="5">
        <v>0.6258573388203017</v>
      </c>
      <c r="K42" s="6">
        <v>0.4277049039780521</v>
      </c>
      <c r="L42" s="6">
        <v>0.30923794486358785</v>
      </c>
      <c r="M42" s="6">
        <v>0.23221250174643093</v>
      </c>
      <c r="N42" s="8">
        <v>0.17840751166404176</v>
      </c>
    </row>
    <row r="43" spans="2:14" ht="12.75">
      <c r="B43" s="30">
        <v>3</v>
      </c>
      <c r="C43" s="6">
        <v>0.9228395061728395</v>
      </c>
      <c r="D43" s="6">
        <v>0.862525720164609</v>
      </c>
      <c r="E43" s="6">
        <v>0.8080204046639232</v>
      </c>
      <c r="F43" s="6">
        <v>0.7523826874714222</v>
      </c>
      <c r="G43" s="8">
        <v>0.6907620551364121</v>
      </c>
      <c r="I43" s="16">
        <v>0</v>
      </c>
      <c r="J43" s="5">
        <v>0.7847865226337448</v>
      </c>
      <c r="K43" s="6">
        <v>0.6421289151806127</v>
      </c>
      <c r="L43" s="6">
        <v>0.5373103137860082</v>
      </c>
      <c r="M43" s="6">
        <v>0.45288228579230805</v>
      </c>
      <c r="N43" s="8">
        <v>0.37906901868575255</v>
      </c>
    </row>
    <row r="44" spans="2:14" ht="12.75">
      <c r="B44" s="30">
        <v>4</v>
      </c>
      <c r="C44" s="6">
        <v>0.9544753086419753</v>
      </c>
      <c r="D44" s="6">
        <v>0.9136016803840878</v>
      </c>
      <c r="E44" s="6">
        <v>0.8715956504343849</v>
      </c>
      <c r="F44" s="6">
        <v>0.8241586172077426</v>
      </c>
      <c r="G44" s="8">
        <v>0.7677874982535691</v>
      </c>
      <c r="I44" s="41" t="str">
        <f>"+1"</f>
        <v>+1</v>
      </c>
      <c r="J44" s="5">
        <v>0.9051568930041153</v>
      </c>
      <c r="K44" s="6">
        <v>0.8287251371742111</v>
      </c>
      <c r="L44" s="6">
        <v>0.7600147890946503</v>
      </c>
      <c r="M44" s="6">
        <v>0.6922970290034547</v>
      </c>
      <c r="N44" s="8">
        <v>0.6209309813142475</v>
      </c>
    </row>
    <row r="45" spans="2:14" ht="13.5" thickBot="1">
      <c r="B45" s="31">
        <v>5</v>
      </c>
      <c r="C45" s="10">
        <v>0.9721364883401921</v>
      </c>
      <c r="D45" s="10">
        <v>0.9436264003200732</v>
      </c>
      <c r="E45" s="10">
        <v>0.9109802478661789</v>
      </c>
      <c r="F45" s="10">
        <v>0.8712169924554185</v>
      </c>
      <c r="G45" s="11">
        <v>0.8215924883359582</v>
      </c>
      <c r="I45" s="42" t="str">
        <f>"+2"</f>
        <v>+2</v>
      </c>
      <c r="J45" s="9">
        <v>0.9721364883401921</v>
      </c>
      <c r="K45" s="10">
        <v>0.9436264003200732</v>
      </c>
      <c r="L45" s="10">
        <v>0.9109802478661789</v>
      </c>
      <c r="M45" s="10">
        <v>0.8712169924554185</v>
      </c>
      <c r="N45" s="11">
        <v>0.8215924883359582</v>
      </c>
    </row>
    <row r="46" ht="13.5" thickBot="1"/>
    <row r="47" spans="2:7" ht="18.75" thickBot="1">
      <c r="B47" s="35" t="s">
        <v>12</v>
      </c>
      <c r="C47" s="12"/>
      <c r="D47" s="12"/>
      <c r="E47" s="12"/>
      <c r="F47" s="12"/>
      <c r="G47" s="13"/>
    </row>
    <row r="48" spans="2:7" ht="13.5" thickBot="1">
      <c r="B48" s="20" t="s">
        <v>3</v>
      </c>
      <c r="C48" s="22" t="s">
        <v>5</v>
      </c>
      <c r="D48" s="22"/>
      <c r="E48" s="22"/>
      <c r="F48" s="22"/>
      <c r="G48" s="28"/>
    </row>
    <row r="49" spans="2:7" ht="13.5" thickBot="1">
      <c r="B49" s="21" t="s">
        <v>4</v>
      </c>
      <c r="C49" s="32">
        <v>1</v>
      </c>
      <c r="D49" s="33">
        <v>2</v>
      </c>
      <c r="E49" s="33">
        <v>3</v>
      </c>
      <c r="F49" s="33">
        <v>4</v>
      </c>
      <c r="G49" s="34">
        <v>5</v>
      </c>
    </row>
    <row r="50" spans="2:7" ht="12.75">
      <c r="B50" s="29">
        <v>1</v>
      </c>
      <c r="C50" s="6">
        <v>0.8333333333333333</v>
      </c>
      <c r="D50" s="6">
        <v>0.7268518518518519</v>
      </c>
      <c r="E50" s="6">
        <v>0.6520061728395062</v>
      </c>
      <c r="F50" s="6">
        <v>0.5927211934156379</v>
      </c>
      <c r="G50" s="8">
        <v>0.5394804526748972</v>
      </c>
    </row>
    <row r="51" spans="2:7" ht="12.75">
      <c r="B51" s="30">
        <v>2</v>
      </c>
      <c r="C51" s="6">
        <v>0.9351851851851851</v>
      </c>
      <c r="D51" s="6">
        <v>0.8850308641975309</v>
      </c>
      <c r="E51" s="6">
        <v>0.8411779835390947</v>
      </c>
      <c r="F51" s="6">
        <v>0.7979252400548695</v>
      </c>
      <c r="G51" s="8">
        <v>0.7509966563786009</v>
      </c>
    </row>
    <row r="52" spans="2:7" ht="12.75">
      <c r="B52" s="30">
        <v>3</v>
      </c>
      <c r="C52" s="6">
        <v>0.9722222222222221</v>
      </c>
      <c r="D52" s="6">
        <v>0.9468878600823046</v>
      </c>
      <c r="E52" s="6">
        <v>0.9205032578875171</v>
      </c>
      <c r="F52" s="6">
        <v>0.8900713020118884</v>
      </c>
      <c r="G52" s="8">
        <v>0.8527919476832801</v>
      </c>
    </row>
    <row r="53" spans="2:7" ht="12.75">
      <c r="B53" s="30">
        <v>4</v>
      </c>
      <c r="C53" s="6">
        <v>0.9873971193415638</v>
      </c>
      <c r="D53" s="6">
        <v>0.9739154663923183</v>
      </c>
      <c r="E53" s="6">
        <v>0.9574795667581162</v>
      </c>
      <c r="F53" s="6">
        <v>0.9359728652263373</v>
      </c>
      <c r="G53" s="8">
        <v>0.9071404813163643</v>
      </c>
    </row>
    <row r="54" spans="2:7" ht="13.5" thickBot="1">
      <c r="B54" s="31">
        <v>5</v>
      </c>
      <c r="C54" s="10">
        <v>0.9940843621399177</v>
      </c>
      <c r="D54" s="10">
        <v>0.9866076531778691</v>
      </c>
      <c r="E54" s="10">
        <v>0.9760296401082152</v>
      </c>
      <c r="F54" s="10">
        <v>0.9606411028870091</v>
      </c>
      <c r="G54" s="11">
        <v>0.9385101515266981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Tilinger</dc:creator>
  <cp:keywords/>
  <dc:description/>
  <cp:lastModifiedBy>Adam Tilinger</cp:lastModifiedBy>
  <dcterms:created xsi:type="dcterms:W3CDTF">2012-03-05T15:51:51Z</dcterms:created>
  <dcterms:modified xsi:type="dcterms:W3CDTF">2012-03-07T09:56:15Z</dcterms:modified>
  <cp:category/>
  <cp:version/>
  <cp:contentType/>
  <cp:contentStatus/>
</cp:coreProperties>
</file>